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A8874AC2-6FAD-4BBD-A59F-BEEAB28A67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_3T_Dades Estadistiques_v" sheetId="2" r:id="rId1"/>
    <sheet name="2021_3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K12" i="2"/>
  <c r="K9" i="2"/>
  <c r="K10" i="2"/>
  <c r="K11" i="2"/>
  <c r="J12" i="2"/>
  <c r="J9" i="2"/>
  <c r="J10" i="2"/>
  <c r="J11" i="2"/>
  <c r="I11" i="2"/>
  <c r="I10" i="2"/>
  <c r="I9" i="2"/>
  <c r="I8" i="2"/>
  <c r="G12" i="2"/>
  <c r="G10" i="2"/>
  <c r="G9" i="2"/>
  <c r="G8" i="2"/>
  <c r="D26" i="2"/>
  <c r="D21" i="2"/>
  <c r="D16" i="2"/>
  <c r="C26" i="2"/>
  <c r="C21" i="2"/>
  <c r="C16" i="2"/>
  <c r="D11" i="2"/>
  <c r="C11" i="2"/>
  <c r="K12" i="1"/>
  <c r="J12" i="1"/>
  <c r="I9" i="1" l="1"/>
  <c r="I8" i="1"/>
  <c r="C11" i="1"/>
  <c r="C16" i="1"/>
  <c r="C21" i="1"/>
  <c r="C26" i="1"/>
  <c r="G10" i="1"/>
  <c r="G8" i="1"/>
  <c r="D11" i="1"/>
  <c r="G9" i="1"/>
  <c r="D6" i="2"/>
  <c r="C6" i="2"/>
  <c r="G11" i="2"/>
  <c r="D26" i="1"/>
  <c r="D21" i="1"/>
  <c r="D16" i="1"/>
  <c r="G11" i="1"/>
  <c r="I11" i="1"/>
  <c r="D6" i="1"/>
  <c r="C6" i="1"/>
  <c r="D27" i="2" l="1"/>
  <c r="C27" i="2"/>
  <c r="C27" i="1"/>
  <c r="I12" i="2"/>
  <c r="K8" i="2" s="1"/>
  <c r="D27" i="1"/>
  <c r="H12" i="1" l="1"/>
  <c r="J9" i="1" s="1"/>
  <c r="I12" i="1"/>
  <c r="K9" i="1" s="1"/>
  <c r="H12" i="2"/>
  <c r="J11" i="1" l="1"/>
  <c r="J8" i="2"/>
  <c r="K11" i="1"/>
  <c r="K10" i="1"/>
  <c r="K8" i="1"/>
  <c r="J8" i="1"/>
  <c r="J10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<sst xmlns="http://schemas.openxmlformats.org/spreadsheetml/2006/main" count="98" uniqueCount="66">
  <si>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</si>
  <si>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</si>
  <si>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</si>
  <si>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</si>
  <si>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</si>
  <si>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</si>
  <si>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</si>
  <si>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</si>
  <si>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</si>
  <si>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</si>
  <si>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</si>
  <si>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</si>
  <si>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</si>
  <si>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</si>
  <si>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</si>
  <si>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</si>
  <si>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</si>
  <si>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</si>
  <si>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</si>
  <si>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</si>
  <si>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</si>
  <si>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</si>
  <si>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</si>
  <si>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</si>
  <si>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</si>
  <si>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</si>
  <si>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</si>
  <si>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</si>
  <si>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</si>
  <si>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</si>
  <si>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</si>
  <si>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</si>
  <si>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</si>
  <si>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</si>
  <si>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</si>
  <si>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</si>
  <si>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</si>
  <si>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</si>
  <si>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</si>
  <si>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</si>
  <si>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</si>
  <si>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</si>
  <si>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</si>
  <si>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</si>
  <si>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</si>
  <si>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</si>
  <si>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</si>
  <si>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</si>
  <si>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</si>
  <si>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</si>
  <si>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</si>
  <si>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</si>
  <si>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</si>
  <si>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</si>
  <si>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</si>
  <si>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</si>
  <si>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</si>
  <si>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</si>
  <si>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</si>
  <si>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</si>
  <si>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01/01/2021 al 30/09/2021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</si>
  <si>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l’01/01/2021 al 30/09/2021</t>
    </r>
  </si>
  <si>
    <t>Abierto/Modificaciones</t>
  </si>
  <si>
    <t>ABIERTO/MODIFICACIONES</t>
  </si>
  <si>
    <t>Obert/Modificacions</t>
  </si>
  <si>
    <t>OBERT/MODIFICACIONS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</si>
</sst>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Fill="1" applyBorder="1" applyAlignment="1">
      <alignment horizontal="center" vertical="center" readingOrder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0" fillId="0" borderId="0" xfId="0"/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wrapText="1"/>
    </xf>
    <xf numFmtId="0" fontId="0" fillId="0" borderId="0" xfId="0"/>
    <xf numFmtId="0" fontId="27" fillId="0" borderId="0" xfId="0" applyFont="1" applyAlignment="1">
      <alignment wrapText="1"/>
    </xf>
    <xf numFmtId="0" fontId="0" fillId="0" borderId="0" xfId="0"/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20" fillId="0" borderId="13" xfId="0" applyFont="1" applyFill="1" applyBorder="1"/>
    <xf numFmtId="164" fontId="18" fillId="0" borderId="13" xfId="0" applyNumberFormat="1" applyFont="1" applyFill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0" fillId="0" borderId="0" xfId="0" applyFill="1" applyBorder="1"/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'2021_3T_Dades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'2021_3T_Dades Estadistiques_v'!$J$8:$J$11</c:f>
              <c:numCache>
                <c:formatCode>0.00" "%</c:formatCode>
                <c:ptCount val="4"/>
                <c:pt idx="0">
                  <c:v>0.43670685462845299</c:v>
                </c:pt>
                <c:pt idx="1">
                  <c:v>0.44056188728394807</c:v>
                </c:pt>
                <c:pt idx="2">
                  <c:v>1.3083387526753563E-2</c:v>
                </c:pt>
                <c:pt idx="3">
                  <c:v>0.10964787056084528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'2021_3T_Dades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'2021_3T_Dades Estadistiques_v'!$K$8:$K$11</c:f>
              <c:numCache>
                <c:formatCode>0.00" "%</c:formatCode>
                <c:ptCount val="4"/>
                <c:pt idx="0">
                  <c:v>0.49376917327075326</c:v>
                </c:pt>
                <c:pt idx="1">
                  <c:v>0.38479192691736414</c:v>
                </c:pt>
                <c:pt idx="2">
                  <c:v>1.4792928881691725E-2</c:v>
                </c:pt>
                <c:pt idx="3">
                  <c:v>0.10664597093019093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'2021_3T_Datos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'2021_3T_Datos Estadisticos_c'!$J$8:$J$11</c:f>
              <c:numCache>
                <c:formatCode>0.00" "%</c:formatCode>
                <c:ptCount val="4"/>
                <c:pt idx="0">
                  <c:v>0.43670685462845299</c:v>
                </c:pt>
                <c:pt idx="1">
                  <c:v>0.44056188728394807</c:v>
                </c:pt>
                <c:pt idx="2">
                  <c:v>1.3083387526753563E-2</c:v>
                </c:pt>
                <c:pt idx="3">
                  <c:v>0.10964787056084528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'2021_3T_Datos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'2021_3T_Datos Estadisticos_c'!$K$8:$K$11</c:f>
              <c:numCache>
                <c:formatCode>0.00" "%</c:formatCode>
                <c:ptCount val="4"/>
                <c:pt idx="0">
                  <c:v>0.49376917327075326</c:v>
                </c:pt>
                <c:pt idx="1">
                  <c:v>0.38479192691736414</c:v>
                </c:pt>
                <c:pt idx="2">
                  <c:v>1.4792928881691725E-2</c:v>
                </c:pt>
                <c:pt idx="3">
                  <c:v>0.10664597093019093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zoomScale="80" zoomScaleNormal="80" workbookViewId="0">
      <selection sqref="A1:K46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1.625" customWidth="1"/>
    <col min="8" max="8" width="18.625" customWidth="1"/>
    <col min="9" max="9" width="13.5" customWidth="1"/>
    <col min="10" max="10" width="13.375" customWidth="1"/>
    <col min="11" max="11" width="13.5" customWidth="1"/>
    <col min="12" max="64" width="10.625" customWidth="1"/>
  </cols>
  <sheetData>
    <row r="1" spans="1:64" ht="101.25" customHeight="1">
      <c r="A1" s="56"/>
      <c r="B1" s="57"/>
      <c r="C1" s="60" t="s">
        <v>61</v>
      </c>
      <c r="D1" s="61"/>
      <c r="E1" s="61"/>
      <c r="F1" s="61"/>
      <c r="G1" s="61"/>
      <c r="H1" s="61"/>
      <c r="I1" s="61"/>
      <c r="J1" s="61"/>
      <c r="K1" s="61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58"/>
      <c r="B2" s="59"/>
      <c r="C2" s="55"/>
      <c r="D2" s="43"/>
      <c r="E2" s="44"/>
      <c r="F2" s="44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31</v>
      </c>
      <c r="B3" s="10" t="s">
        <v>32</v>
      </c>
      <c r="C3" s="10" t="s">
        <v>33</v>
      </c>
      <c r="D3" s="11" t="s">
        <v>34</v>
      </c>
      <c r="E3" s="12"/>
      <c r="F3" s="62" t="s">
        <v>35</v>
      </c>
      <c r="G3" s="62"/>
      <c r="H3" s="62"/>
      <c r="I3" s="62"/>
      <c r="J3" s="62"/>
      <c r="K3" s="62"/>
    </row>
    <row r="4" spans="1:64" ht="16.5">
      <c r="A4" s="63" t="s">
        <v>36</v>
      </c>
      <c r="B4" s="45" t="s">
        <v>6</v>
      </c>
      <c r="C4" s="14">
        <v>0</v>
      </c>
      <c r="D4" s="15">
        <v>0</v>
      </c>
      <c r="E4" s="16"/>
      <c r="F4" s="64"/>
      <c r="G4" s="64"/>
      <c r="H4" s="64"/>
      <c r="I4" s="64"/>
      <c r="J4" s="64"/>
      <c r="K4" s="64"/>
    </row>
    <row r="5" spans="1:64" ht="16.5">
      <c r="A5" s="63"/>
      <c r="B5" s="45" t="s">
        <v>37</v>
      </c>
      <c r="C5" s="14">
        <v>0</v>
      </c>
      <c r="D5" s="15">
        <v>0</v>
      </c>
      <c r="E5" s="16"/>
      <c r="F5" s="65" t="s">
        <v>38</v>
      </c>
      <c r="G5" s="65" t="s">
        <v>39</v>
      </c>
      <c r="H5" s="66" t="s">
        <v>40</v>
      </c>
      <c r="I5" s="66" t="s">
        <v>41</v>
      </c>
      <c r="J5" s="67" t="s">
        <v>42</v>
      </c>
      <c r="K5" s="67"/>
    </row>
    <row r="6" spans="1:64" ht="19.7" customHeight="1">
      <c r="A6" s="63"/>
      <c r="B6" s="46" t="s">
        <v>43</v>
      </c>
      <c r="C6" s="18">
        <f>+C4+C5</f>
        <v>0</v>
      </c>
      <c r="D6" s="19">
        <f>+D4+D5</f>
        <v>0</v>
      </c>
      <c r="E6" s="16"/>
      <c r="F6" s="65"/>
      <c r="G6" s="65"/>
      <c r="H6" s="66"/>
      <c r="I6" s="66"/>
      <c r="J6" s="66" t="s">
        <v>44</v>
      </c>
      <c r="K6" s="67" t="s">
        <v>45</v>
      </c>
    </row>
    <row r="7" spans="1:64" ht="18.399999999999999" customHeight="1">
      <c r="A7" s="63" t="s">
        <v>46</v>
      </c>
      <c r="B7" s="45" t="s">
        <v>6</v>
      </c>
      <c r="C7" s="20">
        <v>18</v>
      </c>
      <c r="D7" s="21">
        <v>44254.77</v>
      </c>
      <c r="E7" s="16"/>
      <c r="F7" s="65"/>
      <c r="G7" s="65"/>
      <c r="H7" s="66"/>
      <c r="I7" s="66"/>
      <c r="J7" s="66"/>
      <c r="K7" s="67"/>
    </row>
    <row r="8" spans="1:64" ht="16.5">
      <c r="A8" s="63"/>
      <c r="B8" s="45" t="s">
        <v>37</v>
      </c>
      <c r="C8" s="20">
        <v>0</v>
      </c>
      <c r="D8" s="21">
        <v>0</v>
      </c>
      <c r="E8" s="16"/>
      <c r="F8" s="22" t="s">
        <v>17</v>
      </c>
      <c r="G8" s="23">
        <f>C4+C7+C12+C17+C22</f>
        <v>32</v>
      </c>
      <c r="H8" s="24">
        <v>59973.9</v>
      </c>
      <c r="I8" s="24">
        <f>D4+D7+D12+D17+D22</f>
        <v>59973.899999999994</v>
      </c>
      <c r="J8" s="25">
        <f>+H8/$H$12</f>
        <v>0.43670685462845299</v>
      </c>
      <c r="K8" s="26">
        <f>+I8/$I$12</f>
        <v>0.49376917327075326</v>
      </c>
    </row>
    <row r="9" spans="1:64" s="53" customFormat="1" ht="16.5">
      <c r="A9" s="63"/>
      <c r="B9" s="45" t="s">
        <v>64</v>
      </c>
      <c r="C9" s="20">
        <v>1</v>
      </c>
      <c r="D9" s="21">
        <v>1796.77</v>
      </c>
      <c r="E9" s="16"/>
      <c r="F9" s="22" t="s">
        <v>48</v>
      </c>
      <c r="G9" s="23">
        <f>C5+C8+C13+C18+C23</f>
        <v>5</v>
      </c>
      <c r="H9" s="24">
        <v>60503.32</v>
      </c>
      <c r="I9" s="24">
        <f>D5+D8+D13+D18+D23</f>
        <v>46737.369999999995</v>
      </c>
      <c r="J9" s="25">
        <f t="shared" ref="J9:J11" si="0">+H9/$H$12</f>
        <v>0.44056188728394807</v>
      </c>
      <c r="K9" s="26">
        <f t="shared" ref="K9:K11" si="1">+I9/$I$12</f>
        <v>0.38479192691736414</v>
      </c>
    </row>
    <row r="10" spans="1:64" ht="16.5">
      <c r="A10" s="63"/>
      <c r="B10" s="45" t="s">
        <v>47</v>
      </c>
      <c r="C10" s="20">
        <v>1</v>
      </c>
      <c r="D10" s="21">
        <v>12953.37</v>
      </c>
      <c r="E10" s="16"/>
      <c r="F10" s="22" t="s">
        <v>65</v>
      </c>
      <c r="G10" s="23">
        <f>C9+C14+C19+C24</f>
        <v>1</v>
      </c>
      <c r="H10" s="24">
        <v>1796.77</v>
      </c>
      <c r="I10" s="24">
        <f>D9+D14+D19+D24</f>
        <v>1796.77</v>
      </c>
      <c r="J10" s="25">
        <f t="shared" si="0"/>
        <v>1.3083387526753563E-2</v>
      </c>
      <c r="K10" s="26">
        <f t="shared" si="1"/>
        <v>1.4792928881691725E-2</v>
      </c>
    </row>
    <row r="11" spans="1:64" ht="16.5">
      <c r="A11" s="63"/>
      <c r="B11" s="46" t="s">
        <v>49</v>
      </c>
      <c r="C11" s="27">
        <f>SUM(C7:C10)</f>
        <v>20</v>
      </c>
      <c r="D11" s="28">
        <f>SUM(D7:D10)</f>
        <v>59004.909999999996</v>
      </c>
      <c r="E11" s="16"/>
      <c r="F11" s="29" t="s">
        <v>50</v>
      </c>
      <c r="G11" s="23">
        <f>+C10+C15+C20+C25</f>
        <v>1</v>
      </c>
      <c r="H11" s="24">
        <v>15058.18</v>
      </c>
      <c r="I11" s="24">
        <f>D10+D15+D20+D25</f>
        <v>12953.37</v>
      </c>
      <c r="J11" s="25">
        <f t="shared" si="0"/>
        <v>0.10964787056084528</v>
      </c>
      <c r="K11" s="26">
        <f t="shared" si="1"/>
        <v>0.10664597093019093</v>
      </c>
    </row>
    <row r="12" spans="1:64" ht="16.5">
      <c r="A12" s="63" t="s">
        <v>51</v>
      </c>
      <c r="B12" s="45" t="s">
        <v>6</v>
      </c>
      <c r="C12" s="20">
        <v>14</v>
      </c>
      <c r="D12" s="21">
        <v>15719.13</v>
      </c>
      <c r="E12" s="16"/>
      <c r="F12" s="47" t="s">
        <v>23</v>
      </c>
      <c r="G12" s="54">
        <f>SUM(G8:G11)</f>
        <v>39</v>
      </c>
      <c r="H12" s="31">
        <f>SUM(H8:H11)</f>
        <v>137332.17000000001</v>
      </c>
      <c r="I12" s="31">
        <f>SUM(I8:I11)</f>
        <v>121461.40999999999</v>
      </c>
      <c r="J12" s="32">
        <f>+J8+J9+J10+J11</f>
        <v>0.99999999999999978</v>
      </c>
      <c r="K12" s="33">
        <f>+K8+K9+K10+K11</f>
        <v>1</v>
      </c>
    </row>
    <row r="13" spans="1:64" ht="16.5">
      <c r="A13" s="63"/>
      <c r="B13" s="45" t="s">
        <v>37</v>
      </c>
      <c r="C13" s="20">
        <v>4</v>
      </c>
      <c r="D13" s="21">
        <v>23974.92</v>
      </c>
      <c r="E13" s="16"/>
      <c r="F13" s="12"/>
      <c r="G13" s="12"/>
      <c r="H13" s="12"/>
      <c r="I13" s="12"/>
      <c r="J13" s="12"/>
    </row>
    <row r="14" spans="1:64" s="53" customFormat="1" ht="16.5">
      <c r="A14" s="63"/>
      <c r="B14" s="45" t="s">
        <v>64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63"/>
      <c r="B15" s="45" t="s">
        <v>47</v>
      </c>
      <c r="C15" s="20">
        <v>0</v>
      </c>
      <c r="D15" s="21">
        <v>0</v>
      </c>
      <c r="E15" s="16"/>
      <c r="F15" s="68" t="s">
        <v>52</v>
      </c>
      <c r="G15" s="68"/>
      <c r="H15" s="68"/>
      <c r="I15" s="68"/>
      <c r="J15" s="68"/>
      <c r="K15" s="68"/>
    </row>
    <row r="16" spans="1:64" ht="16.5">
      <c r="A16" s="63"/>
      <c r="B16" s="46" t="s">
        <v>53</v>
      </c>
      <c r="C16" s="27">
        <f>SUM(C12:C15)</f>
        <v>18</v>
      </c>
      <c r="D16" s="28">
        <f>SUM(D12:D15)</f>
        <v>39694.049999999996</v>
      </c>
      <c r="E16" s="16"/>
      <c r="F16" s="68"/>
      <c r="G16" s="68"/>
      <c r="H16" s="68"/>
      <c r="I16" s="68"/>
      <c r="J16" s="68"/>
      <c r="K16" s="68"/>
    </row>
    <row r="17" spans="1:11" s="48" customFormat="1" ht="16.5">
      <c r="A17" s="70" t="s">
        <v>54</v>
      </c>
      <c r="B17" s="45" t="s">
        <v>6</v>
      </c>
      <c r="C17" s="20">
        <v>0</v>
      </c>
      <c r="D17" s="21">
        <v>0</v>
      </c>
      <c r="E17" s="16"/>
      <c r="F17" s="49"/>
      <c r="G17" s="49"/>
      <c r="H17" s="49"/>
      <c r="I17" s="49"/>
      <c r="J17" s="49"/>
      <c r="K17" s="49"/>
    </row>
    <row r="18" spans="1:11" ht="16.5" customHeight="1">
      <c r="A18" s="71"/>
      <c r="B18" s="45" t="s">
        <v>37</v>
      </c>
      <c r="C18" s="20">
        <v>1</v>
      </c>
      <c r="D18" s="21">
        <v>22762.45</v>
      </c>
      <c r="E18" s="16"/>
      <c r="F18" s="12"/>
      <c r="G18" s="12"/>
      <c r="H18" s="12"/>
      <c r="I18" s="12"/>
      <c r="J18" s="12"/>
    </row>
    <row r="19" spans="1:11" s="53" customFormat="1" ht="16.5" customHeight="1">
      <c r="A19" s="71"/>
      <c r="B19" s="45" t="s">
        <v>64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71"/>
      <c r="B20" s="45" t="s">
        <v>47</v>
      </c>
      <c r="C20" s="20">
        <v>0</v>
      </c>
      <c r="D20" s="21">
        <v>0</v>
      </c>
      <c r="E20" s="16"/>
      <c r="F20" s="68" t="s">
        <v>55</v>
      </c>
      <c r="G20" s="68"/>
      <c r="H20" s="68"/>
      <c r="I20" s="68"/>
      <c r="J20" s="68"/>
      <c r="K20" s="68"/>
    </row>
    <row r="21" spans="1:11" ht="16.5">
      <c r="A21" s="72"/>
      <c r="B21" s="46" t="s">
        <v>56</v>
      </c>
      <c r="C21" s="27">
        <f>SUM(C17:C20)</f>
        <v>1</v>
      </c>
      <c r="D21" s="28">
        <f>SUM(D17:D20)</f>
        <v>22762.45</v>
      </c>
      <c r="E21" s="12"/>
      <c r="F21" s="68"/>
      <c r="G21" s="68"/>
      <c r="H21" s="68"/>
      <c r="I21" s="68"/>
      <c r="J21" s="68"/>
      <c r="K21" s="68"/>
    </row>
    <row r="22" spans="1:11" ht="16.5">
      <c r="A22" s="63" t="s">
        <v>57</v>
      </c>
      <c r="B22" s="45" t="s">
        <v>6</v>
      </c>
      <c r="C22" s="20">
        <v>0</v>
      </c>
      <c r="D22" s="21">
        <v>0</v>
      </c>
      <c r="E22" s="12"/>
      <c r="F22" s="68"/>
      <c r="G22" s="68"/>
      <c r="H22" s="68"/>
      <c r="I22" s="68"/>
      <c r="J22" s="68"/>
      <c r="K22" s="68"/>
    </row>
    <row r="23" spans="1:11" ht="16.5">
      <c r="A23" s="63"/>
      <c r="B23" s="45" t="s">
        <v>37</v>
      </c>
      <c r="C23" s="20">
        <v>0</v>
      </c>
      <c r="D23" s="21">
        <v>0</v>
      </c>
      <c r="E23" s="12"/>
      <c r="F23" s="12"/>
      <c r="G23" s="12"/>
      <c r="H23" s="12"/>
      <c r="I23" s="12"/>
    </row>
    <row r="24" spans="1:11" s="53" customFormat="1" ht="16.5">
      <c r="A24" s="63"/>
      <c r="B24" s="45" t="s">
        <v>64</v>
      </c>
      <c r="C24" s="20">
        <v>0</v>
      </c>
      <c r="D24" s="21">
        <v>0</v>
      </c>
      <c r="E24" s="12"/>
      <c r="F24" s="12"/>
      <c r="G24" s="12"/>
      <c r="H24" s="12"/>
      <c r="I24" s="12"/>
    </row>
    <row r="25" spans="1:11" ht="16.5">
      <c r="A25" s="63"/>
      <c r="B25" s="45" t="s">
        <v>47</v>
      </c>
      <c r="C25" s="20">
        <v>0</v>
      </c>
      <c r="D25" s="21">
        <v>0</v>
      </c>
      <c r="E25" s="12"/>
      <c r="F25" s="69"/>
      <c r="G25" s="69"/>
      <c r="H25" s="69"/>
      <c r="I25" s="69"/>
      <c r="J25" s="69"/>
      <c r="K25" s="69"/>
    </row>
    <row r="26" spans="1:11" ht="16.5">
      <c r="A26" s="63"/>
      <c r="B26" s="46" t="s">
        <v>58</v>
      </c>
      <c r="C26" s="18">
        <f>SUM(C22:C25)</f>
        <v>0</v>
      </c>
      <c r="D26" s="19">
        <f>SUM(D22:D25)</f>
        <v>0</v>
      </c>
      <c r="E26" s="12"/>
      <c r="F26" s="69"/>
      <c r="G26" s="69"/>
      <c r="H26" s="69"/>
      <c r="I26" s="69"/>
      <c r="J26" s="69"/>
      <c r="K26" s="69"/>
    </row>
    <row r="27" spans="1:11" ht="16.5">
      <c r="A27" s="73" t="s">
        <v>59</v>
      </c>
      <c r="B27" s="73"/>
      <c r="C27" s="36">
        <f>+C6+C11+C16+C21+C26</f>
        <v>39</v>
      </c>
      <c r="D27" s="37">
        <f>+D6+D11+D16+D21+D26</f>
        <v>121461.40999999999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9"/>
      <c r="G36" s="69"/>
      <c r="H36" s="69"/>
      <c r="I36" s="69"/>
      <c r="J36" s="69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9"/>
      <c r="G37" s="69"/>
      <c r="H37" s="69"/>
      <c r="I37" s="69"/>
      <c r="J37" s="69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9"/>
      <c r="G38" s="69"/>
      <c r="H38" s="69"/>
      <c r="I38" s="69"/>
      <c r="J38" s="69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9"/>
      <c r="G39" s="69"/>
      <c r="H39" s="69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portrait" r:id="rId1"/>
  <headerFooter>
    <oddHeader>&amp;C&amp;A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zoomScale="87" zoomScaleNormal="87" workbookViewId="0">
      <selection sqref="A1:K47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0" customWidth="1"/>
    <col min="8" max="8" width="18.625" customWidth="1"/>
    <col min="9" max="9" width="13.5" customWidth="1"/>
    <col min="10" max="10" width="13.375" customWidth="1"/>
    <col min="11" max="11" width="11.875" customWidth="1"/>
    <col min="12" max="64" width="10.625" customWidth="1"/>
  </cols>
  <sheetData>
    <row r="1" spans="1:64" ht="102" customHeight="1">
      <c r="A1" s="1"/>
      <c r="C1" s="74" t="s">
        <v>60</v>
      </c>
      <c r="D1" s="74"/>
      <c r="E1" s="74"/>
      <c r="F1" s="74"/>
      <c r="G1" s="74"/>
      <c r="H1" s="74"/>
      <c r="I1" s="74"/>
      <c r="J1" s="74"/>
      <c r="K1" s="74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0</v>
      </c>
      <c r="B3" s="10" t="s">
        <v>1</v>
      </c>
      <c r="C3" s="10" t="s">
        <v>2</v>
      </c>
      <c r="D3" s="11" t="s">
        <v>3</v>
      </c>
      <c r="E3" s="12"/>
      <c r="F3" s="62" t="s">
        <v>4</v>
      </c>
      <c r="G3" s="62"/>
      <c r="H3" s="62"/>
      <c r="I3" s="62"/>
      <c r="J3" s="62"/>
      <c r="K3" s="62"/>
    </row>
    <row r="4" spans="1:64" ht="16.5">
      <c r="A4" s="76" t="s">
        <v>5</v>
      </c>
      <c r="B4" s="13" t="s">
        <v>6</v>
      </c>
      <c r="C4" s="14">
        <v>0</v>
      </c>
      <c r="D4" s="15">
        <v>0</v>
      </c>
      <c r="E4" s="16"/>
      <c r="F4" s="64"/>
      <c r="G4" s="64"/>
      <c r="H4" s="64"/>
      <c r="I4" s="64"/>
      <c r="J4" s="64"/>
      <c r="K4" s="64"/>
    </row>
    <row r="5" spans="1:64" ht="16.5">
      <c r="A5" s="76"/>
      <c r="B5" s="13" t="s">
        <v>7</v>
      </c>
      <c r="C5" s="14">
        <v>0</v>
      </c>
      <c r="D5" s="15">
        <v>0</v>
      </c>
      <c r="E5" s="16"/>
      <c r="F5" s="65" t="s">
        <v>8</v>
      </c>
      <c r="G5" s="65" t="s">
        <v>9</v>
      </c>
      <c r="H5" s="66" t="s">
        <v>10</v>
      </c>
      <c r="I5" s="66" t="s">
        <v>11</v>
      </c>
      <c r="J5" s="67" t="s">
        <v>12</v>
      </c>
      <c r="K5" s="67"/>
    </row>
    <row r="6" spans="1:64" ht="16.5">
      <c r="A6" s="76"/>
      <c r="B6" s="17" t="s">
        <v>13</v>
      </c>
      <c r="C6" s="18">
        <f>+C4+C5</f>
        <v>0</v>
      </c>
      <c r="D6" s="19">
        <f>+D4+D5</f>
        <v>0</v>
      </c>
      <c r="E6" s="16"/>
      <c r="F6" s="65"/>
      <c r="G6" s="65"/>
      <c r="H6" s="66"/>
      <c r="I6" s="66"/>
      <c r="J6" s="66" t="s">
        <v>14</v>
      </c>
      <c r="K6" s="67" t="s">
        <v>15</v>
      </c>
    </row>
    <row r="7" spans="1:64" ht="16.5">
      <c r="A7" s="76" t="s">
        <v>16</v>
      </c>
      <c r="B7" s="13" t="s">
        <v>6</v>
      </c>
      <c r="C7" s="20">
        <v>18</v>
      </c>
      <c r="D7" s="21">
        <v>44254.77</v>
      </c>
      <c r="E7" s="16"/>
      <c r="F7" s="65"/>
      <c r="G7" s="65"/>
      <c r="H7" s="66"/>
      <c r="I7" s="66"/>
      <c r="J7" s="66"/>
      <c r="K7" s="67"/>
    </row>
    <row r="8" spans="1:64" ht="16.5">
      <c r="A8" s="76"/>
      <c r="B8" s="13" t="s">
        <v>7</v>
      </c>
      <c r="C8" s="20">
        <v>0</v>
      </c>
      <c r="D8" s="21">
        <v>0</v>
      </c>
      <c r="E8" s="16"/>
      <c r="F8" s="22" t="s">
        <v>17</v>
      </c>
      <c r="G8" s="23">
        <f>C4+C7+C12+C17+C22</f>
        <v>32</v>
      </c>
      <c r="H8" s="24">
        <v>59973.9</v>
      </c>
      <c r="I8" s="24">
        <f>+D4+D7+D12+D17+D22</f>
        <v>59973.899999999994</v>
      </c>
      <c r="J8" s="25">
        <f>+H8/$H$12</f>
        <v>0.43670685462845299</v>
      </c>
      <c r="K8" s="26">
        <f>+I8/$I$12</f>
        <v>0.49376917327075326</v>
      </c>
    </row>
    <row r="9" spans="1:64" s="51" customFormat="1" ht="16.5">
      <c r="A9" s="76"/>
      <c r="B9" s="13" t="s">
        <v>62</v>
      </c>
      <c r="C9" s="20">
        <v>1</v>
      </c>
      <c r="D9" s="21">
        <v>1796.77</v>
      </c>
      <c r="E9" s="16"/>
      <c r="F9" s="22" t="s">
        <v>19</v>
      </c>
      <c r="G9" s="23">
        <f>C5+C8+C13+C18+C23</f>
        <v>5</v>
      </c>
      <c r="H9" s="24">
        <v>60503.32</v>
      </c>
      <c r="I9" s="24">
        <f>D5+D8+D13+D18+D23</f>
        <v>46737.369999999995</v>
      </c>
      <c r="J9" s="25">
        <f>+H9/$H$12</f>
        <v>0.44056188728394807</v>
      </c>
      <c r="K9" s="26">
        <f>+I9/$I$12</f>
        <v>0.38479192691736414</v>
      </c>
    </row>
    <row r="10" spans="1:64" ht="16.5">
      <c r="A10" s="76"/>
      <c r="B10" s="13" t="s">
        <v>18</v>
      </c>
      <c r="C10" s="20">
        <v>1</v>
      </c>
      <c r="D10" s="21">
        <v>12953.37</v>
      </c>
      <c r="E10" s="16"/>
      <c r="F10" s="22" t="s">
        <v>63</v>
      </c>
      <c r="G10" s="23">
        <f>C9</f>
        <v>1</v>
      </c>
      <c r="H10" s="24">
        <v>1796.77</v>
      </c>
      <c r="I10" s="24">
        <v>1796.77</v>
      </c>
      <c r="J10" s="25">
        <f>+H10/$H$12</f>
        <v>1.3083387526753563E-2</v>
      </c>
      <c r="K10" s="26">
        <f>+I10/$I$12</f>
        <v>1.4792928881691725E-2</v>
      </c>
    </row>
    <row r="11" spans="1:64" ht="16.5">
      <c r="A11" s="76"/>
      <c r="B11" s="17" t="s">
        <v>20</v>
      </c>
      <c r="C11" s="27">
        <f>SUM(C7:C10)</f>
        <v>20</v>
      </c>
      <c r="D11" s="28">
        <f>+D7+D8+D9+D10</f>
        <v>59004.909999999996</v>
      </c>
      <c r="E11" s="16"/>
      <c r="F11" s="29" t="s">
        <v>21</v>
      </c>
      <c r="G11" s="23">
        <f>+C10+C15+C20+C25</f>
        <v>1</v>
      </c>
      <c r="H11" s="24">
        <v>15058.18</v>
      </c>
      <c r="I11" s="24">
        <f>+D10+D15+D20+D25</f>
        <v>12953.37</v>
      </c>
      <c r="J11" s="25">
        <f>+H11/$H$12</f>
        <v>0.10964787056084528</v>
      </c>
      <c r="K11" s="26">
        <f>+I11/$I$12</f>
        <v>0.10664597093019093</v>
      </c>
    </row>
    <row r="12" spans="1:64" ht="16.5">
      <c r="A12" s="76" t="s">
        <v>22</v>
      </c>
      <c r="B12" s="13" t="s">
        <v>6</v>
      </c>
      <c r="C12" s="20">
        <v>14</v>
      </c>
      <c r="D12" s="21">
        <v>15719.13</v>
      </c>
      <c r="E12" s="16"/>
      <c r="F12" s="30" t="s">
        <v>23</v>
      </c>
      <c r="G12" s="54">
        <f>+G8+G9+G10+G11</f>
        <v>39</v>
      </c>
      <c r="H12" s="31">
        <f>SUM(H8:H11)</f>
        <v>137332.17000000001</v>
      </c>
      <c r="I12" s="31">
        <f>SUM(I8:I11)</f>
        <v>121461.40999999999</v>
      </c>
      <c r="J12" s="32">
        <f>+J8+J9+J10+J11</f>
        <v>0.99999999999999978</v>
      </c>
      <c r="K12" s="33">
        <f>+K8+K9+K10+K11</f>
        <v>1</v>
      </c>
    </row>
    <row r="13" spans="1:64" ht="16.5">
      <c r="A13" s="76"/>
      <c r="B13" s="13" t="s">
        <v>7</v>
      </c>
      <c r="C13" s="20">
        <v>4</v>
      </c>
      <c r="D13" s="21">
        <v>23974.92</v>
      </c>
      <c r="E13" s="16"/>
      <c r="F13" s="12"/>
      <c r="G13" s="12"/>
      <c r="H13" s="12"/>
      <c r="I13" s="12"/>
      <c r="J13" s="12"/>
    </row>
    <row r="14" spans="1:64" s="51" customFormat="1" ht="16.5">
      <c r="A14" s="76"/>
      <c r="B14" s="13" t="s">
        <v>62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76"/>
      <c r="B15" s="13" t="s">
        <v>18</v>
      </c>
      <c r="C15" s="20">
        <v>0</v>
      </c>
      <c r="D15" s="21">
        <v>0</v>
      </c>
      <c r="E15" s="16"/>
      <c r="F15" s="77" t="s">
        <v>24</v>
      </c>
      <c r="G15" s="77"/>
      <c r="H15" s="77"/>
      <c r="I15" s="77"/>
      <c r="J15" s="77"/>
      <c r="K15" s="77"/>
    </row>
    <row r="16" spans="1:64" ht="16.5">
      <c r="A16" s="76"/>
      <c r="B16" s="17" t="s">
        <v>25</v>
      </c>
      <c r="C16" s="27">
        <f>SUM(C12:C15)</f>
        <v>18</v>
      </c>
      <c r="D16" s="28">
        <f>D12+D13+D15</f>
        <v>39694.049999999996</v>
      </c>
      <c r="E16" s="16"/>
      <c r="F16" s="77"/>
      <c r="G16" s="77"/>
      <c r="H16" s="77"/>
      <c r="I16" s="77"/>
      <c r="J16" s="77"/>
      <c r="K16" s="77"/>
    </row>
    <row r="17" spans="1:11" s="48" customFormat="1" ht="16.5">
      <c r="A17" s="78" t="s">
        <v>26</v>
      </c>
      <c r="B17" s="13" t="s">
        <v>6</v>
      </c>
      <c r="C17" s="20">
        <v>0</v>
      </c>
      <c r="D17" s="21">
        <v>0</v>
      </c>
      <c r="E17" s="16"/>
      <c r="F17" s="50"/>
      <c r="G17" s="50"/>
      <c r="H17" s="50"/>
      <c r="I17" s="50"/>
      <c r="J17" s="50"/>
      <c r="K17" s="50"/>
    </row>
    <row r="18" spans="1:11" ht="16.5" customHeight="1">
      <c r="A18" s="71"/>
      <c r="B18" s="35" t="s">
        <v>7</v>
      </c>
      <c r="C18" s="20">
        <v>1</v>
      </c>
      <c r="D18" s="21">
        <v>22762.45</v>
      </c>
      <c r="E18" s="16"/>
      <c r="F18" s="12"/>
      <c r="G18" s="12"/>
      <c r="H18" s="12"/>
      <c r="I18" s="12"/>
      <c r="J18" s="12"/>
    </row>
    <row r="19" spans="1:11" s="51" customFormat="1" ht="16.5" customHeight="1">
      <c r="A19" s="71"/>
      <c r="B19" s="35" t="s">
        <v>62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71"/>
      <c r="B20" s="35" t="s">
        <v>18</v>
      </c>
      <c r="C20" s="20">
        <v>0</v>
      </c>
      <c r="D20" s="21">
        <v>0</v>
      </c>
      <c r="E20" s="16"/>
      <c r="F20" s="77" t="s">
        <v>27</v>
      </c>
      <c r="G20" s="77"/>
      <c r="H20" s="77"/>
      <c r="I20" s="77"/>
      <c r="J20" s="77"/>
      <c r="K20" s="77"/>
    </row>
    <row r="21" spans="1:11" ht="16.5">
      <c r="A21" s="72"/>
      <c r="B21" s="17" t="s">
        <v>28</v>
      </c>
      <c r="C21" s="27">
        <f>SUM(C17:C20)</f>
        <v>1</v>
      </c>
      <c r="D21" s="28">
        <f>+D18+D20</f>
        <v>22762.45</v>
      </c>
      <c r="E21" s="12"/>
      <c r="F21" s="77"/>
      <c r="G21" s="77"/>
      <c r="H21" s="77"/>
      <c r="I21" s="77"/>
      <c r="J21" s="77"/>
      <c r="K21" s="77"/>
    </row>
    <row r="22" spans="1:11" ht="16.5">
      <c r="A22" s="76" t="s">
        <v>29</v>
      </c>
      <c r="B22" s="13" t="s">
        <v>6</v>
      </c>
      <c r="C22" s="20">
        <v>0</v>
      </c>
      <c r="D22" s="21">
        <v>0</v>
      </c>
      <c r="E22" s="12"/>
      <c r="F22" s="77"/>
      <c r="G22" s="77"/>
      <c r="H22" s="77"/>
      <c r="I22" s="77"/>
      <c r="J22" s="77"/>
      <c r="K22" s="77"/>
    </row>
    <row r="23" spans="1:11" ht="16.5">
      <c r="A23" s="76"/>
      <c r="B23" s="13" t="s">
        <v>7</v>
      </c>
      <c r="C23" s="20">
        <v>0</v>
      </c>
      <c r="D23" s="21">
        <v>0</v>
      </c>
      <c r="E23" s="12"/>
      <c r="F23" s="77"/>
      <c r="G23" s="77"/>
      <c r="H23" s="77"/>
      <c r="I23" s="77"/>
      <c r="J23" s="77"/>
      <c r="K23" s="77"/>
    </row>
    <row r="24" spans="1:11" s="51" customFormat="1" ht="16.5">
      <c r="A24" s="76"/>
      <c r="B24" s="13" t="s">
        <v>62</v>
      </c>
      <c r="C24" s="20">
        <v>0</v>
      </c>
      <c r="D24" s="21">
        <v>0</v>
      </c>
      <c r="E24" s="12"/>
      <c r="F24" s="52"/>
      <c r="G24" s="52"/>
      <c r="H24" s="52"/>
      <c r="I24" s="52"/>
      <c r="J24" s="52"/>
      <c r="K24" s="52"/>
    </row>
    <row r="25" spans="1:11" ht="16.5">
      <c r="A25" s="76"/>
      <c r="B25" s="13" t="s">
        <v>18</v>
      </c>
      <c r="C25" s="20">
        <v>0</v>
      </c>
      <c r="D25" s="21">
        <v>0</v>
      </c>
      <c r="E25" s="12"/>
      <c r="F25" s="12"/>
      <c r="G25" s="12"/>
      <c r="H25" s="12"/>
      <c r="I25" s="12"/>
    </row>
    <row r="26" spans="1:11" ht="16.5">
      <c r="A26" s="76"/>
      <c r="B26" s="17" t="s">
        <v>30</v>
      </c>
      <c r="C26" s="18">
        <f>+C22+C23+C24+C25</f>
        <v>0</v>
      </c>
      <c r="D26" s="19">
        <f>+D22+D23+D25</f>
        <v>0</v>
      </c>
      <c r="E26" s="12"/>
      <c r="F26" s="12"/>
      <c r="G26" s="12"/>
      <c r="H26" s="12"/>
      <c r="I26" s="12"/>
    </row>
    <row r="27" spans="1:11" ht="16.5">
      <c r="A27" s="73" t="s">
        <v>23</v>
      </c>
      <c r="B27" s="73"/>
      <c r="C27" s="36">
        <f>+C6+C11+C16+C21+C26</f>
        <v>39</v>
      </c>
      <c r="D27" s="37">
        <f>+D6+D11+D16+D21+D26</f>
        <v>121461.40999999999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9"/>
      <c r="G36" s="69"/>
      <c r="H36" s="69"/>
      <c r="I36" s="69"/>
      <c r="J36" s="69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9"/>
      <c r="G37" s="69"/>
      <c r="H37" s="69"/>
      <c r="I37" s="69"/>
      <c r="J37" s="69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9"/>
      <c r="G38" s="69"/>
      <c r="H38" s="69"/>
      <c r="I38" s="69"/>
      <c r="J38" s="69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9"/>
      <c r="G39" s="69"/>
      <c r="H39" s="69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portrait" r:id="rId1"/>
  <headerFooter>
    <oddHeader>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2021_3T_Dades Estadistiques_v</vt:lpstr>
      <vt:lpstr>2021_3T_Datos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2021-11-03T10:53:29Z</dcterms:modified>
</cp:coreProperties>
</file>