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39F4F638-3331-4E1F-BDBA-20767F4195C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1_4T_Contractes_NO_menors" sheetId="7" r:id="rId1"/>
    <sheet name="2021_4T_Contratos_NO_menores_C" sheetId="2" r:id="rId2"/>
    <sheet name="2021_4T Prorrogas" sheetId="4" r:id="rId3"/>
    <sheet name="2021_4T Modificaciones" sheetId="6" r:id="rId4"/>
  </sheets>
  <definedNames>
    <definedName name="_Hlk73716992" localSheetId="3">'2021_4T Modificaciones'!#REF!</definedName>
    <definedName name="_Hlk73716992" localSheetId="2">'2021_4T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4" l="1"/>
  <c r="N7" i="4" s="1"/>
  <c r="U10" i="2"/>
  <c r="V10" i="2" s="1"/>
  <c r="W10" i="2" s="1"/>
  <c r="Q10" i="2"/>
  <c r="K10" i="2"/>
  <c r="L10" i="2" s="1"/>
  <c r="Q4" i="2"/>
  <c r="U4" i="2"/>
  <c r="V4" i="2"/>
  <c r="Q6" i="2"/>
  <c r="V6" i="2"/>
  <c r="Q7" i="2"/>
  <c r="V7" i="2"/>
  <c r="Q8" i="2"/>
  <c r="V8" i="2"/>
  <c r="Q9" i="2"/>
  <c r="V9" i="2"/>
  <c r="V11" i="2"/>
  <c r="W11" i="2" s="1"/>
  <c r="K12" i="7"/>
  <c r="L12" i="7" s="1"/>
  <c r="V11" i="7"/>
  <c r="K11" i="7"/>
  <c r="L11" i="7" s="1"/>
  <c r="K12" i="2"/>
  <c r="L12" i="2" s="1"/>
  <c r="K11" i="2"/>
  <c r="L11" i="2" s="1"/>
  <c r="T13" i="7"/>
  <c r="M13" i="7"/>
  <c r="J13" i="7"/>
  <c r="U10" i="7"/>
  <c r="V10" i="7" s="1"/>
  <c r="Q10" i="7"/>
  <c r="K10" i="7"/>
  <c r="L10" i="7" s="1"/>
  <c r="V9" i="7"/>
  <c r="Q9" i="7"/>
  <c r="L9" i="7"/>
  <c r="V8" i="7"/>
  <c r="Q8" i="7"/>
  <c r="L8" i="7"/>
  <c r="V7" i="7"/>
  <c r="Q7" i="7"/>
  <c r="L7" i="7"/>
  <c r="V6" i="7"/>
  <c r="Q6" i="7"/>
  <c r="L6" i="7"/>
  <c r="K5" i="7"/>
  <c r="L5" i="7" s="1"/>
  <c r="U4" i="7"/>
  <c r="U13" i="7" s="1"/>
  <c r="Q4" i="7"/>
  <c r="K4" i="7"/>
  <c r="L4" i="7" s="1"/>
  <c r="Q6" i="6"/>
  <c r="P6" i="6"/>
  <c r="O6" i="6"/>
  <c r="K6" i="6"/>
  <c r="J6" i="6"/>
  <c r="L6" i="6"/>
  <c r="L8" i="4"/>
  <c r="N5" i="4"/>
  <c r="L9" i="2"/>
  <c r="L6" i="2"/>
  <c r="L7" i="2"/>
  <c r="L8" i="2"/>
  <c r="T13" i="2"/>
  <c r="M13" i="2"/>
  <c r="J13" i="2"/>
  <c r="K5" i="2"/>
  <c r="L5" i="2" s="1"/>
  <c r="K4" i="2"/>
  <c r="L4" i="2" s="1"/>
  <c r="N8" i="4" l="1"/>
  <c r="M8" i="4"/>
  <c r="W8" i="7"/>
  <c r="W6" i="7"/>
  <c r="W7" i="7"/>
  <c r="W11" i="7"/>
  <c r="W9" i="7"/>
  <c r="W9" i="2"/>
  <c r="L13" i="7"/>
  <c r="W10" i="7"/>
  <c r="K13" i="7"/>
  <c r="V4" i="7"/>
  <c r="W8" i="2"/>
  <c r="W7" i="2"/>
  <c r="W6" i="2"/>
  <c r="L13" i="2"/>
  <c r="U13" i="2"/>
  <c r="V13" i="2"/>
  <c r="W4" i="2"/>
  <c r="K13" i="2"/>
  <c r="W13" i="2" l="1"/>
  <c r="W4" i="7"/>
  <c r="V13" i="7"/>
  <c r="W13" i="7" s="1"/>
</calcChain>
</file>

<file path=xl/sharedStrings.xml><?xml version="1.0" encoding="utf-8"?>
<sst xmlns="http://schemas.openxmlformats.org/spreadsheetml/2006/main" count="391" uniqueCount="210">
  <si>
    <t>OBJECTE</t>
  </si>
  <si>
    <t>CAPÍTOL</t>
  </si>
  <si>
    <t>IVA</t>
  </si>
  <si>
    <t>2020/F08_01/000013</t>
  </si>
  <si>
    <t>AM</t>
  </si>
  <si>
    <t>SU</t>
  </si>
  <si>
    <t>1 A</t>
  </si>
  <si>
    <t>V</t>
  </si>
  <si>
    <t>A95758389</t>
  </si>
  <si>
    <t>IBERDROLA CLIENTES, S.A.U.</t>
  </si>
  <si>
    <t>No necessari
(art. 153.1 i 36.3 LCSP)</t>
  </si>
  <si>
    <t>2020/F13_01/000001</t>
  </si>
  <si>
    <t>PAS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</si>
  <si>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</si>
  <si>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</si>
  <si>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</si>
  <si>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</si>
  <si>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</si>
  <si>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</si>
  <si>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</si>
  <si>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</si>
  <si>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</si>
  <si>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</si>
  <si>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</si>
  <si>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</si>
  <si>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</si>
  <si>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</si>
  <si>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</si>
  <si>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</si>
  <si>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</si>
  <si>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</si>
  <si>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</si>
  <si>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</si>
  <si>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</si>
  <si>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</si>
  <si>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</si>
  <si>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</si>
  <si>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</si>
  <si>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</si>
  <si>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</si>
  <si>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N.º. LICITADORES/ N.º INVITADOS AL PROCEDIMIENTO DE CONTRATACIÓN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</si>
  <si>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</si>
  <si>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</si>
  <si>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</si>
  <si>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</si>
  <si>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</si>
  <si>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</si>
  <si>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</si>
  <si>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</si>
  <si>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</si>
  <si>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Suministro de energía eléctrica para la sede de la Agencia de Prevención y Lucha contra el Fraude de la Comunitat Valenciana</t>
  </si>
  <si>
    <t>NO</t>
  </si>
  <si>
    <t>Perfil Contratante</t>
  </si>
  <si>
    <t>Servicio de soporte y mantenimiento evolutivo y correctivo de la plataforma Globaleaks para la Agencia de Prevención y Lucha contra el Fraude y la Corrupción de la Comunitat Valenciana</t>
  </si>
  <si>
    <t>2A</t>
  </si>
  <si>
    <t>DT</t>
  </si>
  <si>
    <t>0,00%</t>
  </si>
  <si>
    <t>2021/F13_01/000002</t>
  </si>
  <si>
    <t>Suministro de licencias para el uso de diferentes aplicaciones software para la Agencia de Prevención y Lucha contra el Fraude y la Corrupción de la Comunidad Valenciana - Lote 1</t>
  </si>
  <si>
    <t>2</t>
  </si>
  <si>
    <t>3A</t>
  </si>
  <si>
    <t>1A</t>
  </si>
  <si>
    <t>B96268743</t>
  </si>
  <si>
    <t>PUNT SISTEMES, S.L.U.</t>
  </si>
  <si>
    <t>Suministro de licencias para el uso de diferentes aplicaciones software para la Agencia de Prevención y Lucha contra el Fraude y la Corrupción de la Comunidad Valenciana - Lote 2</t>
  </si>
  <si>
    <t>B87449872</t>
  </si>
  <si>
    <t>NORTCONSULTING SOLUCIONES, S.L.</t>
  </si>
  <si>
    <t>Suministro de licencias para el uso de diferentes aplicaciones software para la Agencia de Prevención y Lucha contra el Fraude y la Corrupción de la Comunidad Valenciana - Lote 3</t>
  </si>
  <si>
    <t>B56098619</t>
  </si>
  <si>
    <t>AERIUM PROYECTOS Y CONSULTORÍA, S.L.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</si>
  <si>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</si>
  <si>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</si>
  <si>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</si>
  <si>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</si>
  <si>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</si>
  <si>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</si>
  <si>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</si>
  <si>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</si>
  <si>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</si>
  <si>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</si>
  <si>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</si>
  <si>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</si>
  <si>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</si>
  <si>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</si>
  <si>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</si>
  <si>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</si>
  <si>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</si>
  <si>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</si>
  <si>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</si>
  <si>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</si>
  <si>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</si>
  <si>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</si>
  <si>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2021/F13_01/000003</t>
  </si>
  <si>
    <t>Servicios de soporte y mantenimiento de la electrónica de red de la agencia y suministros de equipamiento informático</t>
  </si>
  <si>
    <t>MX</t>
  </si>
  <si>
    <t>2 / 6</t>
  </si>
  <si>
    <t>A80644081</t>
  </si>
  <si>
    <t>ACUNTIA, S.A.U</t>
  </si>
  <si>
    <t>Aceptación adjudicación 14/06/2021 (art.159.6.g. LCSP)</t>
  </si>
  <si>
    <t>Aceptación adjudicación 16/06/2021 (art.159.6.g. LCSP)</t>
  </si>
  <si>
    <t>Aceptación adjudicación 17/06/2021 (art.159.6.g. LCSP)</t>
  </si>
  <si>
    <t>3.1</t>
  </si>
  <si>
    <t>3.2</t>
  </si>
  <si>
    <t>3.3</t>
  </si>
  <si>
    <t>Acceptació adjudicació 14/06/2021 (art.159.6.g. LCSP)</t>
  </si>
  <si>
    <t>Acceptació adjudicació 16/06/2021 (art.159.6.g. LCSP)</t>
  </si>
  <si>
    <t>Acceptació adjudicació 17/06/2021 (art.159.6.g. LCSP)</t>
  </si>
  <si>
    <t>Subministrament de llicències per a l'ús de diferents aplicacions software per a l'Agència de Prevenció i Lluita contra el Frau i la Corrupció de la Comunitat Valenciana - Lot 1</t>
  </si>
  <si>
    <t>Subministrament de llicències per a l'ús de diferents aplicacions software per a l'Agència de Prevenció i Lluita contra el Frau i la Corrupció de la Comunitat Valenciana - Lot 2</t>
  </si>
  <si>
    <t>Subministrament de llicències per a l'ús de diferents aplicacions software per a l'Agència de Prevenció i Lluita contra el Frau i la Corrupció de la Comunitat Valenciana - Lot 3</t>
  </si>
  <si>
    <t>Serveis de suport i manteniment de l'electrònica de xarxa de l'agència i subministraments d'equipament informàtic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</si>
  <si>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</si>
  <si>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</si>
  <si>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</si>
  <si>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</si>
  <si>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</si>
  <si>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</si>
  <si>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</si>
  <si>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</si>
  <si>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</si>
  <si>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t>2021/F13_01/000004</t>
  </si>
  <si>
    <t>Suministro de libros y otros materiales bibliográficos en cualquier idioma y soporte para la Agencia de Prevención y Lucha contra el Fraude y la Corrupción de la Comunitat Valenciana</t>
  </si>
  <si>
    <t>6</t>
  </si>
  <si>
    <t>Hasta 31/12/2021</t>
  </si>
  <si>
    <t>A08902173</t>
  </si>
  <si>
    <t>ATELIER LIBROS, S.A.U</t>
  </si>
  <si>
    <t>Aceptación adjudicación 03/09/2021 (art.159.6.g. LCSP)</t>
  </si>
  <si>
    <t>Acceptació adjudicació 03/09/2021 (art.159.6.g. LCSP)</t>
  </si>
  <si>
    <t>2021/F12_01/000001</t>
  </si>
  <si>
    <t>Servicio de limpieza y de recogida y reposición de contenedores higiénicos en la sede de la Agencia</t>
  </si>
  <si>
    <t>Servei de neteja i de recollida i reposició de contenidors higiènics a la seu de l'Agència</t>
  </si>
  <si>
    <t>DATA RESOLUCIÓ</t>
  </si>
  <si>
    <t>Nº RESOLUCIÓ</t>
  </si>
  <si>
    <t>DATA INICI PRORROGA</t>
  </si>
  <si>
    <t>DURACIÓ PRORROGA</t>
  </si>
  <si>
    <t>128/2021</t>
  </si>
  <si>
    <t>01/06/2021</t>
  </si>
  <si>
    <t>PRORROGA NUMERO / PRÒRROGUES POSSIBLES</t>
  </si>
  <si>
    <t>Primera / Dos</t>
  </si>
  <si>
    <t>MINUSVAL-EIL, S.L.</t>
  </si>
  <si>
    <t>B96441035</t>
  </si>
  <si>
    <t>31/05/2022</t>
  </si>
  <si>
    <t>Servicio de asesoramiento, representación y defensa en juicio de la Agencia de Prevención y Lucha contra el Fraude y la Corrupción de la Comunitat Valenciana</t>
  </si>
  <si>
    <t>Servei d'assessorament, representació i defensa en judici de l'Agència de Prevenció i Lluita contra el Frau i la Corrupció de la Comunitat Valenciana</t>
  </si>
  <si>
    <t>2021/F15_01/000002</t>
  </si>
  <si>
    <t>30/11/2022</t>
  </si>
  <si>
    <t>TERESA LLAMAZARES CAMY</t>
  </si>
  <si>
    <t>13761421S</t>
  </si>
  <si>
    <t>667/2021</t>
  </si>
  <si>
    <t>Primera / Cuatro</t>
  </si>
  <si>
    <t>535/2021</t>
  </si>
  <si>
    <t>2021/F15_01/000001</t>
  </si>
  <si>
    <t>IMPORT MODIFICACIÓ CONTRACTE</t>
  </si>
  <si>
    <t>PREU FINAL CONTRACTE</t>
  </si>
  <si>
    <t>Modificación del contrato del servicio de asesoramiento, representación y defensa en juicio de la Agencia de Prevención y Lucha contra el Fraude y la Corrupción de la Comunitat Valenciana</t>
  </si>
  <si>
    <t>Modificació del contracte del servei d'assessorament, representació i defensa en judici de l'Agència de Prevenció i Lluita contra el Frau i la Corrupció de la Comunitat Valenciana</t>
  </si>
  <si>
    <t>% import modificació</t>
  </si>
  <si>
    <t>Subministrament d'energia elèctrica per a la seu de l'Agència de Prevenció i Lluita contra el Frau de la Comunitat Valenciana</t>
  </si>
  <si>
    <t>Servei de suport i manteniment evolutiu i correctiu de la plataforma Globaleaks per a l'Agència de Prevenció i Lluita contra el Frau i la Corrupció de la Comunitat Valenciana</t>
  </si>
  <si>
    <t>Perfil contractant</t>
  </si>
  <si>
    <t>No necesario
(art. 153.1 i 36.3 LCSP)</t>
  </si>
  <si>
    <t>AM: basat en Acord marc</t>
  </si>
  <si>
    <t>R: restringit</t>
  </si>
  <si>
    <t>TOTALS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</si>
  <si>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01/01/2021 al 31/12/2021</t>
    </r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</si>
  <si>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</si>
  <si>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</si>
  <si>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</si>
  <si>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</si>
  <si>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</si>
  <si>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</si>
  <si>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</si>
  <si>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</si>
  <si>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</si>
  <si>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</si>
  <si>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N.º. LICITADORS/ N.º CONVIDATS Al PROCEDIMENT DE CONTRACTACIÓ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</si>
  <si>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</si>
  <si>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</si>
  <si>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</si>
  <si>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</si>
  <si>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</si>
  <si>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</si>
  <si>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</si>
  <si>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Subministrament de llibres i altres materials bibliogràfics en qualsevol idioma i suport per a l'Agència de Prevenció i Lluita contra el Frau i la Corrupció de la Comunitat Valenciana</t>
  </si>
  <si>
    <t xml:space="preserve">V </t>
  </si>
  <si>
    <t>A80907397</t>
  </si>
  <si>
    <t>VODAFONE, S.A.U.</t>
  </si>
  <si>
    <t>Suministro de terminales y de los servicios de telefonía móvil, acceso a internet y almacenamiento en la nube para la Agencia Valenciana Antifraude - Lote 1</t>
  </si>
  <si>
    <t>Suministro de terminales y de los servicios de telefonía móvil, acceso a internet y almacenamiento en la nube para la Agencia Valenciana Antifraude - Lote 2</t>
  </si>
  <si>
    <t>ESTADO
(a 31/12/2021)</t>
  </si>
  <si>
    <t>5.1</t>
  </si>
  <si>
    <t>5.2</t>
  </si>
  <si>
    <t>2020/F12_01/000003</t>
  </si>
  <si>
    <t>Perfil contratante</t>
  </si>
  <si>
    <t>PROCEDIMENT:</t>
  </si>
  <si>
    <t>TIPUS DE CONTRACTE:</t>
  </si>
  <si>
    <t>DURACIÓ:</t>
  </si>
  <si>
    <t>ESTAT:</t>
  </si>
  <si>
    <t>2021/F13_01/000006</t>
  </si>
  <si>
    <t>ESTAT DEL CONTRACTE
(a 31/12/2021)
V (vigent)
F (extingit per execució)
D (desert)</t>
  </si>
  <si>
    <t>745/2021</t>
  </si>
  <si>
    <t>01/01/2022</t>
  </si>
  <si>
    <t>01/12/2021</t>
  </si>
  <si>
    <t>DATA FINAL PRORROGA</t>
  </si>
  <si>
    <t>31/12/2022</t>
  </si>
  <si>
    <t>Primera / Tres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</si>
  <si>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l’1/01/2021 al 31/12/2021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</si>
  <si>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01/01/2021 al 31/12/2021</t>
    </r>
  </si>
  <si>
    <t>ESTAT
(a 31/12/2021)</t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</si>
  <si>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l’1/01/2021 al 31/12/2021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</si>
</sst>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"/>
    <numFmt numFmtId="165" formatCode="0.00&quot; &quot;%"/>
    <numFmt numFmtId="166" formatCode="[$-403]dd/mm/yyyy"/>
    <numFmt numFmtId="167" formatCode="[$-403]General"/>
    <numFmt numFmtId="168" formatCode="#,##0.00&quot;    &quot;;#,##0.00&quot;    &quot;;&quot;-&quot;#&quot;    &quot;;&quot; &quot;@&quot; &quot;"/>
    <numFmt numFmtId="169" formatCode="#,##0.00&quot; &quot;;&quot;(&quot;#,##0.00&quot;)&quot;;&quot;-&quot;#&quot; &quot;;&quot; &quot;@&quot; &quot;"/>
  </numFmts>
  <fonts count="4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9D2235"/>
        <bgColor theme="5" tint="-0.499984740745262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8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9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200">
    <xf numFmtId="0" fontId="0" fillId="0" borderId="0" xfId="0"/>
    <xf numFmtId="0" fontId="22" fillId="0" borderId="6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7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165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5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0" fillId="10" borderId="0" xfId="0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0" fillId="10" borderId="0" xfId="0" applyFill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0" fontId="22" fillId="10" borderId="10" xfId="0" applyFont="1" applyFill="1" applyBorder="1" applyAlignment="1">
      <alignment horizontal="center" vertical="center"/>
    </xf>
    <xf numFmtId="166" fontId="22" fillId="10" borderId="11" xfId="0" applyNumberFormat="1" applyFont="1" applyFill="1" applyBorder="1" applyAlignment="1">
      <alignment horizontal="center" vertical="center" wrapText="1"/>
    </xf>
    <xf numFmtId="49" fontId="22" fillId="10" borderId="8" xfId="0" applyNumberFormat="1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 wrapText="1"/>
    </xf>
    <xf numFmtId="49" fontId="22" fillId="10" borderId="10" xfId="0" applyNumberFormat="1" applyFont="1" applyFill="1" applyBorder="1" applyAlignment="1">
      <alignment horizontal="center" vertical="center"/>
    </xf>
    <xf numFmtId="4" fontId="22" fillId="10" borderId="10" xfId="0" applyNumberFormat="1" applyFont="1" applyFill="1" applyBorder="1" applyAlignment="1">
      <alignment horizontal="center" vertical="center"/>
    </xf>
    <xf numFmtId="14" fontId="22" fillId="10" borderId="10" xfId="0" applyNumberFormat="1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49" fontId="22" fillId="10" borderId="16" xfId="0" applyNumberFormat="1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 wrapText="1"/>
    </xf>
    <xf numFmtId="4" fontId="22" fillId="10" borderId="16" xfId="0" applyNumberFormat="1" applyFont="1" applyFill="1" applyBorder="1" applyAlignment="1">
      <alignment horizontal="center" vertical="center"/>
    </xf>
    <xf numFmtId="14" fontId="22" fillId="10" borderId="16" xfId="0" applyNumberFormat="1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7" xfId="0" applyNumberFormat="1" applyFont="1" applyFill="1" applyBorder="1" applyAlignment="1">
      <alignment horizontal="center"/>
    </xf>
    <xf numFmtId="4" fontId="13" fillId="4" borderId="0" xfId="0" applyNumberFormat="1" applyFont="1" applyFill="1"/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164" fontId="22" fillId="10" borderId="13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40" fillId="0" borderId="0" xfId="21"/>
    <xf numFmtId="0" fontId="31" fillId="0" borderId="18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5" xfId="21" applyFont="1" applyFill="1" applyBorder="1" applyAlignment="1">
      <alignment horizontal="center" vertical="center" textRotation="90" wrapText="1"/>
    </xf>
    <xf numFmtId="0" fontId="27" fillId="9" borderId="25" xfId="21" applyFont="1" applyFill="1" applyBorder="1" applyAlignment="1">
      <alignment horizontal="center" vertical="center" wrapText="1"/>
    </xf>
    <xf numFmtId="0" fontId="27" fillId="9" borderId="25" xfId="21" applyFont="1" applyFill="1" applyBorder="1" applyAlignment="1">
      <alignment horizontal="center" vertical="center" textRotation="90" wrapText="1"/>
    </xf>
    <xf numFmtId="0" fontId="38" fillId="0" borderId="26" xfId="21" applyFont="1" applyBorder="1" applyAlignment="1">
      <alignment horizontal="center" vertical="center" wrapText="1"/>
    </xf>
    <xf numFmtId="167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0" fontId="39" fillId="0" borderId="10" xfId="21" applyNumberFormat="1" applyFont="1" applyBorder="1" applyAlignment="1">
      <alignment horizontal="center" vertical="center" wrapText="1"/>
    </xf>
    <xf numFmtId="167" fontId="39" fillId="0" borderId="12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11" borderId="16" xfId="21" applyFont="1" applyFill="1" applyBorder="1"/>
    <xf numFmtId="4" fontId="42" fillId="11" borderId="16" xfId="21" applyNumberFormat="1" applyFont="1" applyFill="1" applyBorder="1"/>
    <xf numFmtId="4" fontId="42" fillId="11" borderId="16" xfId="21" applyNumberFormat="1" applyFont="1" applyFill="1" applyBorder="1" applyAlignment="1">
      <alignment horizontal="center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26" fillId="11" borderId="12" xfId="2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39" fillId="0" borderId="10" xfId="21" applyNumberFormat="1" applyFont="1" applyBorder="1" applyAlignment="1">
      <alignment horizontal="center" vertical="center" wrapText="1"/>
    </xf>
    <xf numFmtId="0" fontId="26" fillId="0" borderId="0" xfId="21" applyFont="1" applyBorder="1"/>
    <xf numFmtId="0" fontId="40" fillId="12" borderId="10" xfId="21" applyFill="1" applyBorder="1"/>
    <xf numFmtId="0" fontId="35" fillId="11" borderId="26" xfId="21" applyFont="1" applyFill="1" applyBorder="1" applyAlignment="1">
      <alignment horizontal="center" vertical="center"/>
    </xf>
    <xf numFmtId="0" fontId="15" fillId="0" borderId="0" xfId="21" applyFont="1" applyBorder="1" applyAlignment="1">
      <alignment wrapText="1"/>
    </xf>
    <xf numFmtId="0" fontId="40" fillId="0" borderId="0" xfId="21" applyBorder="1"/>
    <xf numFmtId="167" fontId="31" fillId="0" borderId="0" xfId="21" applyNumberFormat="1" applyFont="1" applyBorder="1" applyAlignment="1">
      <alignment horizontal="center" vertical="center" textRotation="90" readingOrder="1"/>
    </xf>
    <xf numFmtId="0" fontId="31" fillId="0" borderId="0" xfId="21" applyFont="1" applyBorder="1" applyAlignment="1">
      <alignment horizontal="center" vertical="center" wrapText="1"/>
    </xf>
    <xf numFmtId="0" fontId="31" fillId="0" borderId="0" xfId="21" applyFont="1" applyBorder="1" applyAlignment="1">
      <alignment horizontal="center" vertical="center" textRotation="90"/>
    </xf>
    <xf numFmtId="0" fontId="32" fillId="0" borderId="28" xfId="21" applyFont="1" applyBorder="1"/>
    <xf numFmtId="167" fontId="31" fillId="0" borderId="28" xfId="21" applyNumberFormat="1" applyFont="1" applyBorder="1" applyAlignment="1">
      <alignment horizontal="center" vertical="center" readingOrder="1"/>
    </xf>
    <xf numFmtId="49" fontId="31" fillId="0" borderId="28" xfId="21" applyNumberFormat="1" applyFont="1" applyBorder="1" applyAlignment="1">
      <alignment horizontal="center" vertical="center" textRotation="90" wrapText="1"/>
    </xf>
    <xf numFmtId="167" fontId="31" fillId="0" borderId="28" xfId="21" applyNumberFormat="1" applyFont="1" applyBorder="1" applyAlignment="1">
      <alignment horizontal="center" vertical="center" textRotation="90" readingOrder="1"/>
    </xf>
    <xf numFmtId="0" fontId="31" fillId="0" borderId="28" xfId="21" applyFont="1" applyBorder="1" applyAlignment="1">
      <alignment horizontal="center" vertical="center" wrapText="1"/>
    </xf>
    <xf numFmtId="0" fontId="31" fillId="0" borderId="28" xfId="21" applyFont="1" applyBorder="1" applyAlignment="1">
      <alignment horizontal="center" vertical="center" textRotation="90"/>
    </xf>
    <xf numFmtId="0" fontId="31" fillId="0" borderId="28" xfId="21" applyFont="1" applyBorder="1" applyAlignment="1">
      <alignment horizontal="center" vertical="center"/>
    </xf>
    <xf numFmtId="0" fontId="40" fillId="0" borderId="0" xfId="21" applyBorder="1"/>
    <xf numFmtId="0" fontId="27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0" fillId="0" borderId="0" xfId="0" applyBorder="1"/>
    <xf numFmtId="167" fontId="16" fillId="0" borderId="0" xfId="0" applyNumberFormat="1" applyFont="1" applyBorder="1" applyAlignment="1">
      <alignment horizontal="center" vertical="center" textRotation="90" readingOrder="1"/>
    </xf>
    <xf numFmtId="0" fontId="16" fillId="0" borderId="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textRotation="90"/>
    </xf>
    <xf numFmtId="0" fontId="26" fillId="0" borderId="35" xfId="0" applyFont="1" applyBorder="1"/>
    <xf numFmtId="167" fontId="27" fillId="0" borderId="35" xfId="0" applyNumberFormat="1" applyFont="1" applyBorder="1" applyAlignment="1">
      <alignment horizontal="center" vertical="center" readingOrder="1"/>
    </xf>
    <xf numFmtId="49" fontId="27" fillId="0" borderId="35" xfId="0" applyNumberFormat="1" applyFont="1" applyBorder="1" applyAlignment="1">
      <alignment horizontal="center" vertical="center" textRotation="90" wrapText="1"/>
    </xf>
    <xf numFmtId="167" fontId="27" fillId="0" borderId="35" xfId="0" applyNumberFormat="1" applyFont="1" applyBorder="1" applyAlignment="1">
      <alignment horizontal="center" vertical="center" textRotation="90" readingOrder="1"/>
    </xf>
    <xf numFmtId="0" fontId="27" fillId="0" borderId="35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textRotation="90"/>
    </xf>
    <xf numFmtId="0" fontId="27" fillId="0" borderId="33" xfId="0" applyFont="1" applyBorder="1" applyAlignment="1">
      <alignment horizontal="center" vertical="center"/>
    </xf>
    <xf numFmtId="0" fontId="13" fillId="4" borderId="36" xfId="0" applyFont="1" applyFill="1" applyBorder="1"/>
    <xf numFmtId="0" fontId="18" fillId="0" borderId="0" xfId="0" applyFont="1" applyBorder="1"/>
    <xf numFmtId="0" fontId="20" fillId="10" borderId="0" xfId="0" applyFont="1" applyFill="1"/>
    <xf numFmtId="0" fontId="25" fillId="10" borderId="0" xfId="0" applyFont="1" applyFill="1" applyBorder="1"/>
    <xf numFmtId="0" fontId="25" fillId="0" borderId="0" xfId="0" applyFont="1" applyBorder="1"/>
    <xf numFmtId="0" fontId="20" fillId="10" borderId="0" xfId="0" applyFont="1" applyFill="1" applyBorder="1"/>
    <xf numFmtId="0" fontId="25" fillId="10" borderId="0" xfId="0" applyFont="1" applyFill="1" applyBorder="1" applyAlignment="1">
      <alignment wrapText="1"/>
    </xf>
    <xf numFmtId="4" fontId="25" fillId="10" borderId="0" xfId="0" applyNumberFormat="1" applyFont="1" applyFill="1" applyBorder="1"/>
    <xf numFmtId="0" fontId="0" fillId="10" borderId="0" xfId="0" applyFill="1"/>
    <xf numFmtId="0" fontId="0" fillId="10" borderId="0" xfId="0" applyFill="1"/>
    <xf numFmtId="14" fontId="22" fillId="0" borderId="12" xfId="0" applyNumberFormat="1" applyFont="1" applyFill="1" applyBorder="1" applyAlignment="1">
      <alignment horizontal="center" vertical="center"/>
    </xf>
    <xf numFmtId="0" fontId="45" fillId="10" borderId="10" xfId="22" applyFill="1" applyBorder="1" applyAlignment="1">
      <alignment horizontal="center" vertical="center"/>
    </xf>
    <xf numFmtId="0" fontId="45" fillId="10" borderId="16" xfId="22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 wrapText="1"/>
    </xf>
    <xf numFmtId="4" fontId="26" fillId="10" borderId="16" xfId="0" applyNumberFormat="1" applyFont="1" applyFill="1" applyBorder="1" applyAlignment="1">
      <alignment horizontal="center" vertical="center"/>
    </xf>
    <xf numFmtId="4" fontId="26" fillId="10" borderId="8" xfId="0" applyNumberFormat="1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7" fillId="9" borderId="0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27" fillId="9" borderId="21" xfId="21" applyFont="1" applyFill="1" applyBorder="1" applyAlignment="1">
      <alignment horizontal="center" vertical="center" wrapText="1"/>
    </xf>
    <xf numFmtId="167" fontId="27" fillId="9" borderId="19" xfId="21" applyNumberFormat="1" applyFont="1" applyFill="1" applyBorder="1" applyAlignment="1">
      <alignment horizontal="center" vertical="center" wrapText="1" readingOrder="1"/>
    </xf>
    <xf numFmtId="167" fontId="27" fillId="9" borderId="23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Border="1" applyAlignment="1">
      <alignment horizontal="center" vertical="center" wrapText="1"/>
    </xf>
    <xf numFmtId="0" fontId="40" fillId="0" borderId="0" xfId="21" applyBorder="1"/>
    <xf numFmtId="49" fontId="27" fillId="9" borderId="19" xfId="21" applyNumberFormat="1" applyFont="1" applyFill="1" applyBorder="1" applyAlignment="1">
      <alignment horizontal="center" vertical="center" textRotation="90" wrapText="1"/>
    </xf>
    <xf numFmtId="49" fontId="27" fillId="9" borderId="23" xfId="21" applyNumberFormat="1" applyFont="1" applyFill="1" applyBorder="1" applyAlignment="1">
      <alignment horizontal="center" vertical="center" textRotation="90" wrapText="1"/>
    </xf>
    <xf numFmtId="167" fontId="36" fillId="9" borderId="19" xfId="21" applyNumberFormat="1" applyFont="1" applyFill="1" applyBorder="1" applyAlignment="1">
      <alignment horizontal="center" vertical="center" textRotation="90" wrapText="1" readingOrder="1"/>
    </xf>
    <xf numFmtId="167" fontId="27" fillId="9" borderId="23" xfId="21" applyNumberFormat="1" applyFont="1" applyFill="1" applyBorder="1" applyAlignment="1">
      <alignment horizontal="center" vertical="center" textRotation="90" wrapText="1" readingOrder="1"/>
    </xf>
    <xf numFmtId="167" fontId="44" fillId="9" borderId="19" xfId="21" applyNumberFormat="1" applyFont="1" applyFill="1" applyBorder="1" applyAlignment="1">
      <alignment horizontal="center" vertical="center" textRotation="90" wrapText="1" readingOrder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14" fontId="27" fillId="9" borderId="24" xfId="21" applyNumberFormat="1" applyFont="1" applyFill="1" applyBorder="1" applyAlignment="1">
      <alignment horizontal="center" vertical="center" textRotation="90" wrapText="1"/>
    </xf>
    <xf numFmtId="0" fontId="27" fillId="9" borderId="22" xfId="21" applyFont="1" applyFill="1" applyBorder="1" applyAlignment="1">
      <alignment horizontal="center" vertical="center" textRotation="90" wrapText="1"/>
    </xf>
    <xf numFmtId="0" fontId="27" fillId="9" borderId="25" xfId="21" applyFont="1" applyFill="1" applyBorder="1" applyAlignment="1">
      <alignment horizontal="center" vertical="center" textRotation="90" wrapText="1"/>
    </xf>
    <xf numFmtId="167" fontId="27" fillId="9" borderId="22" xfId="21" applyNumberFormat="1" applyFont="1" applyFill="1" applyBorder="1" applyAlignment="1">
      <alignment horizontal="center" vertical="center" wrapText="1" readingOrder="1"/>
    </xf>
    <xf numFmtId="167" fontId="27" fillId="9" borderId="25" xfId="21" applyNumberFormat="1" applyFont="1" applyFill="1" applyBorder="1" applyAlignment="1">
      <alignment horizontal="center" vertical="center" wrapText="1" readingOrder="1"/>
    </xf>
    <xf numFmtId="167" fontId="27" fillId="13" borderId="29" xfId="21" applyNumberFormat="1" applyFont="1" applyFill="1" applyBorder="1" applyAlignment="1">
      <alignment horizontal="center" vertical="center" wrapText="1" readingOrder="1"/>
    </xf>
    <xf numFmtId="167" fontId="27" fillId="13" borderId="27" xfId="21" applyNumberFormat="1" applyFont="1" applyFill="1" applyBorder="1" applyAlignment="1">
      <alignment horizontal="center" vertical="center" wrapText="1" readingOrder="1"/>
    </xf>
    <xf numFmtId="0" fontId="47" fillId="9" borderId="0" xfId="21" applyFont="1" applyFill="1" applyBorder="1" applyAlignment="1">
      <alignment horizontal="center" vertical="center" wrapText="1"/>
    </xf>
    <xf numFmtId="167" fontId="27" fillId="13" borderId="30" xfId="21" applyNumberFormat="1" applyFont="1" applyFill="1" applyBorder="1" applyAlignment="1">
      <alignment horizontal="center" vertical="center" wrapText="1" readingOrder="1"/>
    </xf>
    <xf numFmtId="167" fontId="27" fillId="13" borderId="23" xfId="21" applyNumberFormat="1" applyFont="1" applyFill="1" applyBorder="1" applyAlignment="1">
      <alignment horizontal="center" vertical="center" wrapText="1" readingOrder="1"/>
    </xf>
    <xf numFmtId="49" fontId="27" fillId="9" borderId="30" xfId="21" applyNumberFormat="1" applyFont="1" applyFill="1" applyBorder="1" applyAlignment="1">
      <alignment horizontal="center" vertical="center" textRotation="90" wrapText="1"/>
    </xf>
    <xf numFmtId="167" fontId="27" fillId="9" borderId="30" xfId="21" applyNumberFormat="1" applyFont="1" applyFill="1" applyBorder="1" applyAlignment="1">
      <alignment horizontal="center" vertical="center" wrapText="1" readingOrder="1"/>
    </xf>
    <xf numFmtId="167" fontId="36" fillId="9" borderId="30" xfId="21" applyNumberFormat="1" applyFont="1" applyFill="1" applyBorder="1" applyAlignment="1">
      <alignment horizontal="center" vertical="center" textRotation="90" wrapText="1" readingOrder="1"/>
    </xf>
    <xf numFmtId="167" fontId="44" fillId="9" borderId="30" xfId="21" applyNumberFormat="1" applyFont="1" applyFill="1" applyBorder="1" applyAlignment="1">
      <alignment horizontal="center" vertical="center" textRotation="90" wrapText="1" readingOrder="1"/>
    </xf>
    <xf numFmtId="14" fontId="27" fillId="9" borderId="31" xfId="21" applyNumberFormat="1" applyFont="1" applyFill="1" applyBorder="1" applyAlignment="1">
      <alignment horizontal="center" vertical="center" textRotation="90" wrapText="1"/>
    </xf>
    <xf numFmtId="0" fontId="27" fillId="9" borderId="32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300D18FA-5F44-45A3-853C-65DC2C9D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2%2FuwfkEHYtcBPRBxZ4nJ%2Fg%3D%3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ntrataciondelestado.es/wps/poc?uri=deeplink%3Adetalle_licitacion&amp;idEvl=CanhEjkqAkwuf4aBO%2BvQlQ%3D%3D" TargetMode="External"/><Relationship Id="rId7" Type="http://schemas.openxmlformats.org/officeDocument/2006/relationships/hyperlink" Target="https://contrataciondelestado.es/wps/poc?uri=deeplink%3Adetalle_licitacion&amp;idEvl=jq0zbXhrdQdvYnTkQN0%2FZA%3D%3D" TargetMode="External"/><Relationship Id="rId12" Type="http://schemas.openxmlformats.org/officeDocument/2006/relationships/hyperlink" Target="https://contrataciondelestado.es/wps/poc?uri=deeplink%3Adetalle_licitacion&amp;idEvl=2Sk1TDlVTq57h85%2Fpmmsfw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IJo3h4VkJ5xvYnTkQN0%2FZA%3D%3D" TargetMode="External"/><Relationship Id="rId6" Type="http://schemas.openxmlformats.org/officeDocument/2006/relationships/hyperlink" Target="https://contrataciondelestado.es/wps/poc?uri=deeplink%3Adetalle_licitacion&amp;idEvl=2%2FuwfkEHYtcBPRBxZ4nJ%2Fg%3D%3D" TargetMode="External"/><Relationship Id="rId11" Type="http://schemas.openxmlformats.org/officeDocument/2006/relationships/hyperlink" Target="https://contrataciondelestado.es/wps/poc?uri=deeplink%3Adetalle_licitacion&amp;idEvl=daiacaLUUVd7h85%2Fpmmsfw%3D%3D" TargetMode="External"/><Relationship Id="rId5" Type="http://schemas.openxmlformats.org/officeDocument/2006/relationships/hyperlink" Target="https://contrataciondelestado.es/wps/poc?uri=deeplink%3Adetalle_licitacion&amp;idEvl=jq0zbXhrdQdvYnTkQN0%2FZA%3D%3D" TargetMode="External"/><Relationship Id="rId10" Type="http://schemas.openxmlformats.org/officeDocument/2006/relationships/hyperlink" Target="https://contrataciondelestado.es/wps/poc?uri=deeplink%3Adetalle_licitacion&amp;idEvl=SwlH8Kwd5p2rz3GQd5r6SQ%3D%3D" TargetMode="External"/><Relationship Id="rId4" Type="http://schemas.openxmlformats.org/officeDocument/2006/relationships/hyperlink" Target="https://contrataciondelestado.es/wps/poc?uri=deeplink%3Adetalle_licitacion&amp;idEvl=SwlH8Kwd5p2rz3GQd5r6SQ%3D%3D" TargetMode="External"/><Relationship Id="rId9" Type="http://schemas.openxmlformats.org/officeDocument/2006/relationships/hyperlink" Target="https://contrataciondelestado.es/wps/poc?uri=deeplink%3Adetalle_licitacion&amp;idEvl=SwlH8Kwd5p2rz3GQd5r6SQ%3D%3D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2%2FuwfkEHYtcBPRBxZ4nJ%2Fg%3D%3D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contrataciondelestado.es/wps/poc?uri=deeplink%3Adetalle_licitacion&amp;idEvl=jq0zbXhrdQdvYnTkQN0%2FZA%3D%3D" TargetMode="External"/><Relationship Id="rId7" Type="http://schemas.openxmlformats.org/officeDocument/2006/relationships/hyperlink" Target="https://contrataciondelestado.es/wps/poc?uri=deeplink%3Adetalle_licitacion&amp;idEvl=2%2FuwfkEHYtcBPRBxZ4nJ%2Fg%3D%3D" TargetMode="External"/><Relationship Id="rId12" Type="http://schemas.openxmlformats.org/officeDocument/2006/relationships/hyperlink" Target="https://contrataciondelestado.es/wps/poc?uri=deeplink%3Adetalle_licitacion&amp;idEvl=2Sk1TDlVTq57h85%2Fpmmsfw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SwlH8Kwd5p2rz3GQd5r6SQ%3D%3D" TargetMode="External"/><Relationship Id="rId11" Type="http://schemas.openxmlformats.org/officeDocument/2006/relationships/hyperlink" Target="https://contrataciondelestado.es/wps/poc?uri=deeplink%3Adetalle_licitacion&amp;idEvl=daiacaLUUVd7h85%2Fpmmsfw%3D%3D" TargetMode="External"/><Relationship Id="rId5" Type="http://schemas.openxmlformats.org/officeDocument/2006/relationships/hyperlink" Target="https://contrataciondelestado.es/wps/poc?uri=deeplink%3Adetalle_licitacion&amp;idEvl=CanhEjkqAkwuf4aBO%2BvQlQ%3D%3D" TargetMode="External"/><Relationship Id="rId10" Type="http://schemas.openxmlformats.org/officeDocument/2006/relationships/hyperlink" Target="https://contrataciondelestado.es/wps/poc?uri=deeplink%3Adetalle_licitacion&amp;idEvl=SwlH8Kwd5p2rz3GQd5r6SQ%3D%3D" TargetMode="External"/><Relationship Id="rId4" Type="http://schemas.openxmlformats.org/officeDocument/2006/relationships/hyperlink" Target="https://contrataciondelestado.es/wps/poc?uri=deeplink%3Adetalle_licitacion&amp;idEvl=IJo3h4VkJ5xvYnTkQN0%2FZA%3D%3D" TargetMode="External"/><Relationship Id="rId9" Type="http://schemas.openxmlformats.org/officeDocument/2006/relationships/hyperlink" Target="https://contrataciondelestado.es/wps/poc?uri=deeplink%3Adetalle_licitacion&amp;idEvl=SwlH8Kwd5p2rz3GQd5r6SQ%3D%3D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4"/>
  <sheetViews>
    <sheetView zoomScale="78" zoomScaleNormal="78" workbookViewId="0">
      <selection sqref="A1:Y26"/>
    </sheetView>
  </sheetViews>
  <sheetFormatPr baseColWidth="10" defaultRowHeight="15"/>
  <cols>
    <col min="1" max="1" width="4.85546875" style="25" customWidth="1"/>
    <col min="2" max="2" width="38.42578125" style="25" customWidth="1"/>
    <col min="3" max="3" width="6.28515625" style="25" customWidth="1"/>
    <col min="4" max="4" width="4.5703125" style="25" customWidth="1"/>
    <col min="5" max="5" width="54.5703125" style="25" customWidth="1"/>
    <col min="6" max="6" width="6.42578125" style="25" customWidth="1"/>
    <col min="7" max="7" width="9.85546875" style="25" customWidth="1"/>
    <col min="8" max="8" width="8.5703125" style="25" customWidth="1"/>
    <col min="9" max="9" width="8.85546875" style="25" bestFit="1" customWidth="1"/>
    <col min="10" max="10" width="13.85546875" style="25" customWidth="1"/>
    <col min="11" max="12" width="13.5703125" style="25" customWidth="1"/>
    <col min="13" max="13" width="14.28515625" style="25" customWidth="1"/>
    <col min="14" max="14" width="18.5703125" style="25" customWidth="1"/>
    <col min="15" max="15" width="12" style="77" customWidth="1"/>
    <col min="16" max="16" width="7.85546875" style="77" customWidth="1"/>
    <col min="17" max="17" width="10" style="25" customWidth="1"/>
    <col min="18" max="18" width="11.42578125" style="25" customWidth="1"/>
    <col min="19" max="19" width="43" style="25" customWidth="1"/>
    <col min="20" max="20" width="13.5703125" style="25" customWidth="1"/>
    <col min="21" max="21" width="14.5703125" style="79" customWidth="1"/>
    <col min="22" max="22" width="13.5703125" style="79" customWidth="1"/>
    <col min="23" max="23" width="9" style="79" customWidth="1"/>
    <col min="24" max="24" width="13" style="79" customWidth="1"/>
    <col min="25" max="25" width="16.28515625" style="79" customWidth="1"/>
    <col min="26" max="65" width="12.140625" style="25" customWidth="1"/>
    <col min="66" max="1024" width="12.140625" customWidth="1"/>
    <col min="1025" max="1025" width="11.42578125" customWidth="1"/>
  </cols>
  <sheetData>
    <row r="1" spans="1:1024" ht="110.85" customHeight="1">
      <c r="A1" s="139"/>
      <c r="B1" s="140"/>
      <c r="C1" s="169"/>
      <c r="D1" s="169"/>
      <c r="E1" s="169"/>
      <c r="F1" s="141"/>
      <c r="G1" s="141"/>
      <c r="H1" s="141"/>
      <c r="I1" s="142"/>
      <c r="J1" s="142"/>
      <c r="K1" s="142"/>
      <c r="L1" s="143"/>
      <c r="M1" s="170" t="s">
        <v>164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1024" ht="12.75" customHeight="1">
      <c r="A2" s="144"/>
      <c r="B2" s="145"/>
      <c r="C2" s="146"/>
      <c r="D2" s="145"/>
      <c r="E2" s="147"/>
      <c r="F2" s="147"/>
      <c r="G2" s="148"/>
      <c r="H2" s="148"/>
      <c r="I2" s="148"/>
      <c r="J2" s="148"/>
      <c r="K2" s="149"/>
      <c r="L2" s="150"/>
      <c r="M2" s="138"/>
      <c r="N2" s="31"/>
      <c r="O2" s="32"/>
      <c r="P2" s="30"/>
      <c r="Q2" s="33"/>
      <c r="R2" s="31"/>
      <c r="S2" s="32"/>
      <c r="T2" s="30"/>
      <c r="U2" s="34"/>
      <c r="V2" s="31"/>
      <c r="W2" s="32"/>
      <c r="X2" s="32"/>
      <c r="Y2" s="35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1024" ht="142.35" customHeight="1">
      <c r="A3" s="37"/>
      <c r="B3" s="37" t="s">
        <v>165</v>
      </c>
      <c r="C3" s="38" t="s">
        <v>166</v>
      </c>
      <c r="D3" s="38" t="s">
        <v>167</v>
      </c>
      <c r="E3" s="37" t="s">
        <v>0</v>
      </c>
      <c r="F3" s="38" t="s">
        <v>168</v>
      </c>
      <c r="G3" s="38" t="s">
        <v>169</v>
      </c>
      <c r="H3" s="38" t="s">
        <v>170</v>
      </c>
      <c r="I3" s="38" t="s">
        <v>208</v>
      </c>
      <c r="J3" s="39" t="s">
        <v>171</v>
      </c>
      <c r="K3" s="37" t="s">
        <v>2</v>
      </c>
      <c r="L3" s="40" t="s">
        <v>172</v>
      </c>
      <c r="M3" s="40" t="s">
        <v>173</v>
      </c>
      <c r="N3" s="37" t="s">
        <v>174</v>
      </c>
      <c r="O3" s="41" t="s">
        <v>175</v>
      </c>
      <c r="P3" s="41" t="s">
        <v>176</v>
      </c>
      <c r="Q3" s="41" t="s">
        <v>177</v>
      </c>
      <c r="R3" s="41" t="s">
        <v>178</v>
      </c>
      <c r="S3" s="37" t="s">
        <v>179</v>
      </c>
      <c r="T3" s="40" t="s">
        <v>180</v>
      </c>
      <c r="U3" s="37" t="s">
        <v>2</v>
      </c>
      <c r="V3" s="38" t="s">
        <v>46</v>
      </c>
      <c r="W3" s="116" t="s">
        <v>47</v>
      </c>
      <c r="X3" s="42" t="s">
        <v>181</v>
      </c>
      <c r="Y3" s="43" t="s">
        <v>182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</row>
    <row r="4" spans="1:1024" ht="39.75" customHeight="1">
      <c r="A4" s="1">
        <v>1</v>
      </c>
      <c r="B4" s="2" t="s">
        <v>3</v>
      </c>
      <c r="C4" s="3" t="s">
        <v>4</v>
      </c>
      <c r="D4" s="3" t="s">
        <v>5</v>
      </c>
      <c r="E4" s="4" t="s">
        <v>157</v>
      </c>
      <c r="F4" s="4">
        <v>2</v>
      </c>
      <c r="G4" s="5" t="s">
        <v>6</v>
      </c>
      <c r="H4" s="5" t="s">
        <v>51</v>
      </c>
      <c r="I4" s="3" t="s">
        <v>7</v>
      </c>
      <c r="J4" s="6">
        <v>15058.18</v>
      </c>
      <c r="K4" s="6">
        <f>+J4*0.21</f>
        <v>3162.2177999999999</v>
      </c>
      <c r="L4" s="6">
        <f>J4+K4</f>
        <v>18220.397799999999</v>
      </c>
      <c r="M4" s="6">
        <v>17316.91</v>
      </c>
      <c r="N4" s="162" t="s">
        <v>159</v>
      </c>
      <c r="O4" s="3">
        <v>4</v>
      </c>
      <c r="P4" s="3">
        <v>0</v>
      </c>
      <c r="Q4" s="7">
        <f>+(P4/O4)</f>
        <v>0</v>
      </c>
      <c r="R4" s="8" t="s">
        <v>8</v>
      </c>
      <c r="S4" s="9" t="s">
        <v>9</v>
      </c>
      <c r="T4" s="6">
        <v>12953.37</v>
      </c>
      <c r="U4" s="6">
        <f>+T4*0.21</f>
        <v>2720.2076999999999</v>
      </c>
      <c r="V4" s="6">
        <f>T4+U4</f>
        <v>15673.577700000002</v>
      </c>
      <c r="W4" s="10">
        <f>1-V4/L4</f>
        <v>0.13977851240986616</v>
      </c>
      <c r="X4" s="11">
        <v>44273</v>
      </c>
      <c r="Y4" s="47" t="s">
        <v>10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</row>
    <row r="5" spans="1:1024" ht="39.75" customHeight="1">
      <c r="A5" s="1">
        <v>2</v>
      </c>
      <c r="B5" s="2" t="s">
        <v>11</v>
      </c>
      <c r="C5" s="3" t="s">
        <v>12</v>
      </c>
      <c r="D5" s="3" t="s">
        <v>13</v>
      </c>
      <c r="E5" s="4" t="s">
        <v>158</v>
      </c>
      <c r="F5" s="4">
        <v>2</v>
      </c>
      <c r="G5" s="5" t="s">
        <v>54</v>
      </c>
      <c r="H5" s="3" t="s">
        <v>54</v>
      </c>
      <c r="I5" s="6" t="s">
        <v>55</v>
      </c>
      <c r="J5" s="6">
        <v>8500.5</v>
      </c>
      <c r="K5" s="6">
        <f>+J5*0.21</f>
        <v>1785.105</v>
      </c>
      <c r="L5" s="6">
        <f>J5+K5</f>
        <v>10285.605</v>
      </c>
      <c r="M5" s="6">
        <v>17001</v>
      </c>
      <c r="N5" s="162" t="s">
        <v>159</v>
      </c>
      <c r="O5" s="3">
        <v>0</v>
      </c>
      <c r="P5" s="3">
        <v>0</v>
      </c>
      <c r="Q5" s="48" t="s">
        <v>56</v>
      </c>
      <c r="R5" s="9"/>
      <c r="S5" s="6"/>
      <c r="T5" s="6"/>
      <c r="U5" s="6"/>
      <c r="V5" s="6"/>
      <c r="W5" s="11"/>
      <c r="X5" s="49">
        <v>44297</v>
      </c>
      <c r="Y5" s="50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</row>
    <row r="6" spans="1:1024" s="159" customFormat="1" ht="48" customHeight="1">
      <c r="A6" s="51" t="s">
        <v>101</v>
      </c>
      <c r="B6" s="46" t="s">
        <v>57</v>
      </c>
      <c r="C6" s="46" t="s">
        <v>12</v>
      </c>
      <c r="D6" s="46" t="s">
        <v>5</v>
      </c>
      <c r="E6" s="52" t="s">
        <v>107</v>
      </c>
      <c r="F6" s="53" t="s">
        <v>59</v>
      </c>
      <c r="G6" s="52" t="s">
        <v>60</v>
      </c>
      <c r="H6" s="52" t="s">
        <v>61</v>
      </c>
      <c r="I6" s="46" t="s">
        <v>7</v>
      </c>
      <c r="J6" s="54">
        <v>9703.2900000000009</v>
      </c>
      <c r="K6" s="54">
        <v>2037.69</v>
      </c>
      <c r="L6" s="6">
        <f t="shared" ref="L6:L9" si="0">J6+K6</f>
        <v>11740.980000000001</v>
      </c>
      <c r="M6" s="54">
        <v>14331.9</v>
      </c>
      <c r="N6" s="162" t="s">
        <v>159</v>
      </c>
      <c r="O6" s="46">
        <v>5</v>
      </c>
      <c r="P6" s="46">
        <v>0</v>
      </c>
      <c r="Q6" s="7">
        <f>+(P6/O6)</f>
        <v>0</v>
      </c>
      <c r="R6" s="46" t="s">
        <v>62</v>
      </c>
      <c r="S6" s="46" t="s">
        <v>63</v>
      </c>
      <c r="T6" s="54">
        <v>3643.09</v>
      </c>
      <c r="U6" s="54">
        <v>765.05</v>
      </c>
      <c r="V6" s="6">
        <f t="shared" ref="V6:V11" si="1">T6+U6</f>
        <v>4408.1400000000003</v>
      </c>
      <c r="W6" s="10">
        <f t="shared" ref="W6:W11" si="2">1-V6/L6</f>
        <v>0.62455093186429078</v>
      </c>
      <c r="X6" s="55">
        <v>44357</v>
      </c>
      <c r="Y6" s="81" t="s">
        <v>104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</row>
    <row r="7" spans="1:1024" s="159" customFormat="1" ht="59.25" customHeight="1">
      <c r="A7" s="58" t="s">
        <v>102</v>
      </c>
      <c r="B7" s="59" t="s">
        <v>57</v>
      </c>
      <c r="C7" s="60" t="s">
        <v>12</v>
      </c>
      <c r="D7" s="60" t="s">
        <v>5</v>
      </c>
      <c r="E7" s="52" t="s">
        <v>108</v>
      </c>
      <c r="F7" s="61" t="s">
        <v>59</v>
      </c>
      <c r="G7" s="62" t="s">
        <v>60</v>
      </c>
      <c r="H7" s="62" t="s">
        <v>61</v>
      </c>
      <c r="I7" s="60" t="s">
        <v>7</v>
      </c>
      <c r="J7" s="63">
        <v>7047</v>
      </c>
      <c r="K7" s="63">
        <v>1479.87</v>
      </c>
      <c r="L7" s="6">
        <f t="shared" si="0"/>
        <v>8526.869999999999</v>
      </c>
      <c r="M7" s="63">
        <v>10962</v>
      </c>
      <c r="N7" s="163" t="s">
        <v>159</v>
      </c>
      <c r="O7" s="60">
        <v>7</v>
      </c>
      <c r="P7" s="60">
        <v>2</v>
      </c>
      <c r="Q7" s="7">
        <f>+(P7/O7)</f>
        <v>0.2857142857142857</v>
      </c>
      <c r="R7" s="60" t="s">
        <v>65</v>
      </c>
      <c r="S7" s="60" t="s">
        <v>66</v>
      </c>
      <c r="T7" s="63">
        <v>5790.64</v>
      </c>
      <c r="U7" s="63">
        <v>1216.04</v>
      </c>
      <c r="V7" s="6">
        <f t="shared" si="1"/>
        <v>7006.68</v>
      </c>
      <c r="W7" s="10">
        <f t="shared" si="2"/>
        <v>0.17828230053935368</v>
      </c>
      <c r="X7" s="64">
        <v>44362</v>
      </c>
      <c r="Y7" s="81" t="s">
        <v>105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</row>
    <row r="8" spans="1:1024" s="159" customFormat="1" ht="59.25" customHeight="1">
      <c r="A8" s="58" t="s">
        <v>103</v>
      </c>
      <c r="B8" s="59" t="s">
        <v>57</v>
      </c>
      <c r="C8" s="60" t="s">
        <v>12</v>
      </c>
      <c r="D8" s="60" t="s">
        <v>5</v>
      </c>
      <c r="E8" s="52" t="s">
        <v>109</v>
      </c>
      <c r="F8" s="61" t="s">
        <v>59</v>
      </c>
      <c r="G8" s="62" t="s">
        <v>61</v>
      </c>
      <c r="H8" s="62" t="s">
        <v>51</v>
      </c>
      <c r="I8" s="60" t="s">
        <v>7</v>
      </c>
      <c r="J8" s="63">
        <v>5551.65</v>
      </c>
      <c r="K8" s="63">
        <v>1165.8499999999999</v>
      </c>
      <c r="L8" s="6">
        <f t="shared" si="0"/>
        <v>6717.5</v>
      </c>
      <c r="M8" s="63">
        <v>6587.6</v>
      </c>
      <c r="N8" s="163" t="s">
        <v>159</v>
      </c>
      <c r="O8" s="60">
        <v>7</v>
      </c>
      <c r="P8" s="60">
        <v>1</v>
      </c>
      <c r="Q8" s="7">
        <f>+(P8/O8)</f>
        <v>0.14285714285714285</v>
      </c>
      <c r="R8" s="60" t="s">
        <v>68</v>
      </c>
      <c r="S8" s="60" t="s">
        <v>69</v>
      </c>
      <c r="T8" s="63">
        <v>4925.8100000000004</v>
      </c>
      <c r="U8" s="63">
        <v>1034.42</v>
      </c>
      <c r="V8" s="6">
        <f t="shared" si="1"/>
        <v>5960.2300000000005</v>
      </c>
      <c r="W8" s="10">
        <f t="shared" si="2"/>
        <v>0.11273092668403417</v>
      </c>
      <c r="X8" s="64">
        <v>44361</v>
      </c>
      <c r="Y8" s="81" t="s">
        <v>106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</row>
    <row r="9" spans="1:1024" s="159" customFormat="1" ht="59.25" customHeight="1">
      <c r="A9" s="58">
        <v>4</v>
      </c>
      <c r="B9" s="59" t="s">
        <v>92</v>
      </c>
      <c r="C9" s="60" t="s">
        <v>12</v>
      </c>
      <c r="D9" s="60" t="s">
        <v>94</v>
      </c>
      <c r="E9" s="52" t="s">
        <v>110</v>
      </c>
      <c r="F9" s="61" t="s">
        <v>95</v>
      </c>
      <c r="G9" s="62" t="s">
        <v>60</v>
      </c>
      <c r="H9" s="62" t="s">
        <v>51</v>
      </c>
      <c r="I9" s="60" t="s">
        <v>7</v>
      </c>
      <c r="J9" s="63">
        <v>28586</v>
      </c>
      <c r="K9" s="63">
        <v>6003.06</v>
      </c>
      <c r="L9" s="6">
        <f t="shared" si="0"/>
        <v>34589.06</v>
      </c>
      <c r="M9" s="63">
        <v>28586</v>
      </c>
      <c r="N9" s="163" t="s">
        <v>159</v>
      </c>
      <c r="O9" s="60">
        <v>1</v>
      </c>
      <c r="P9" s="60">
        <v>0</v>
      </c>
      <c r="Q9" s="7">
        <f>+(P9/O9)</f>
        <v>0</v>
      </c>
      <c r="R9" s="60" t="s">
        <v>96</v>
      </c>
      <c r="S9" s="60" t="s">
        <v>97</v>
      </c>
      <c r="T9" s="63">
        <v>22762.45</v>
      </c>
      <c r="U9" s="63">
        <v>4780.1099999999997</v>
      </c>
      <c r="V9" s="6">
        <f t="shared" si="1"/>
        <v>27542.560000000001</v>
      </c>
      <c r="W9" s="10">
        <f t="shared" si="2"/>
        <v>0.20372048271910237</v>
      </c>
      <c r="X9" s="64">
        <v>44362</v>
      </c>
      <c r="Y9" s="81" t="s">
        <v>106</v>
      </c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</row>
    <row r="10" spans="1:1024" s="159" customFormat="1" ht="59.25" customHeight="1">
      <c r="A10" s="58" t="s">
        <v>190</v>
      </c>
      <c r="B10" s="59" t="s">
        <v>120</v>
      </c>
      <c r="C10" s="60" t="s">
        <v>12</v>
      </c>
      <c r="D10" s="60" t="s">
        <v>5</v>
      </c>
      <c r="E10" s="52" t="s">
        <v>183</v>
      </c>
      <c r="F10" s="61" t="s">
        <v>122</v>
      </c>
      <c r="G10" s="62" t="s">
        <v>123</v>
      </c>
      <c r="H10" s="62" t="s">
        <v>60</v>
      </c>
      <c r="I10" s="60" t="s">
        <v>7</v>
      </c>
      <c r="J10" s="63">
        <v>9615.3799999999992</v>
      </c>
      <c r="K10" s="63">
        <f>J10*0.04</f>
        <v>384.61519999999996</v>
      </c>
      <c r="L10" s="6">
        <f>J10+K10</f>
        <v>9999.9951999999994</v>
      </c>
      <c r="M10" s="63">
        <v>38461.519999999997</v>
      </c>
      <c r="N10" s="163" t="s">
        <v>159</v>
      </c>
      <c r="O10" s="60">
        <v>2</v>
      </c>
      <c r="P10" s="60">
        <v>1</v>
      </c>
      <c r="Q10" s="7">
        <f>+(P10/O10)</f>
        <v>0.5</v>
      </c>
      <c r="R10" s="60" t="s">
        <v>124</v>
      </c>
      <c r="S10" s="60" t="s">
        <v>125</v>
      </c>
      <c r="T10" s="63">
        <v>9615.3799999999992</v>
      </c>
      <c r="U10" s="63">
        <f>T10*0.04</f>
        <v>384.61519999999996</v>
      </c>
      <c r="V10" s="6">
        <f>T10+U10</f>
        <v>9999.9951999999994</v>
      </c>
      <c r="W10" s="10">
        <f>1-V10/L10</f>
        <v>0</v>
      </c>
      <c r="X10" s="64">
        <v>44440</v>
      </c>
      <c r="Y10" s="81" t="s">
        <v>127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</row>
    <row r="11" spans="1:1024" ht="48.75" customHeight="1">
      <c r="A11" s="1" t="s">
        <v>191</v>
      </c>
      <c r="B11" s="2" t="s">
        <v>192</v>
      </c>
      <c r="C11" s="3" t="s">
        <v>12</v>
      </c>
      <c r="D11" s="3" t="s">
        <v>13</v>
      </c>
      <c r="E11" s="4" t="s">
        <v>187</v>
      </c>
      <c r="F11" s="4">
        <v>2</v>
      </c>
      <c r="G11" s="5" t="s">
        <v>61</v>
      </c>
      <c r="H11" s="3" t="s">
        <v>54</v>
      </c>
      <c r="I11" s="6" t="s">
        <v>184</v>
      </c>
      <c r="J11" s="6">
        <v>13606</v>
      </c>
      <c r="K11" s="6">
        <f>+J11*0.21</f>
        <v>2857.2599999999998</v>
      </c>
      <c r="L11" s="6">
        <f>J11+K11</f>
        <v>16463.259999999998</v>
      </c>
      <c r="M11" s="6">
        <v>45022</v>
      </c>
      <c r="N11" s="162" t="s">
        <v>159</v>
      </c>
      <c r="O11" s="3">
        <v>2</v>
      </c>
      <c r="P11" s="3">
        <v>0</v>
      </c>
      <c r="Q11" s="48" t="s">
        <v>56</v>
      </c>
      <c r="R11" s="9" t="s">
        <v>185</v>
      </c>
      <c r="S11" s="6" t="s">
        <v>186</v>
      </c>
      <c r="T11" s="6">
        <v>9962.4</v>
      </c>
      <c r="U11" s="6">
        <v>2092.1</v>
      </c>
      <c r="V11" s="6">
        <f t="shared" si="1"/>
        <v>12054.5</v>
      </c>
      <c r="W11" s="10">
        <f t="shared" si="2"/>
        <v>0.267793863426806</v>
      </c>
      <c r="X11" s="49">
        <v>44515</v>
      </c>
      <c r="Y11" s="161">
        <v>44523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</row>
    <row r="12" spans="1:1024" ht="48.75" customHeight="1">
      <c r="A12" s="1">
        <v>6</v>
      </c>
      <c r="B12" s="2" t="s">
        <v>192</v>
      </c>
      <c r="C12" s="3" t="s">
        <v>12</v>
      </c>
      <c r="D12" s="3" t="s">
        <v>13</v>
      </c>
      <c r="E12" s="4" t="s">
        <v>188</v>
      </c>
      <c r="F12" s="4">
        <v>2</v>
      </c>
      <c r="G12" s="5" t="s">
        <v>60</v>
      </c>
      <c r="H12" s="3" t="s">
        <v>61</v>
      </c>
      <c r="I12" s="6" t="s">
        <v>55</v>
      </c>
      <c r="J12" s="6">
        <v>8100</v>
      </c>
      <c r="K12" s="6">
        <f>+J12*0.21</f>
        <v>1701</v>
      </c>
      <c r="L12" s="6">
        <f>J12+K12</f>
        <v>9801</v>
      </c>
      <c r="M12" s="6">
        <v>12048</v>
      </c>
      <c r="N12" s="162" t="s">
        <v>159</v>
      </c>
      <c r="O12" s="3">
        <v>0</v>
      </c>
      <c r="P12" s="3">
        <v>0</v>
      </c>
      <c r="Q12" s="48" t="s">
        <v>56</v>
      </c>
      <c r="R12" s="9"/>
      <c r="S12" s="6"/>
      <c r="T12" s="6"/>
      <c r="U12" s="6"/>
      <c r="V12" s="6"/>
      <c r="W12" s="10"/>
      <c r="X12" s="49">
        <v>44515</v>
      </c>
      <c r="Y12" s="16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</row>
    <row r="13" spans="1:1024">
      <c r="A13" s="151"/>
      <c r="B13" s="13"/>
      <c r="C13" s="13"/>
      <c r="D13" s="13"/>
      <c r="E13" s="14" t="s">
        <v>163</v>
      </c>
      <c r="F13" s="15"/>
      <c r="G13" s="15"/>
      <c r="H13" s="15"/>
      <c r="I13" s="13"/>
      <c r="J13" s="65">
        <f>SUM(J4:J12)</f>
        <v>105768</v>
      </c>
      <c r="K13" s="65">
        <f>SUM(K4:K12)</f>
        <v>20576.667999999998</v>
      </c>
      <c r="L13" s="65">
        <f>SUM(L4:L12)</f>
        <v>126344.66799999999</v>
      </c>
      <c r="M13" s="65">
        <f>SUM(M4:M12)</f>
        <v>190316.93</v>
      </c>
      <c r="N13" s="17"/>
      <c r="O13" s="66"/>
      <c r="P13" s="66"/>
      <c r="Q13" s="18"/>
      <c r="R13" s="18"/>
      <c r="S13" s="18"/>
      <c r="T13" s="16">
        <f>SUM(T4:T12)</f>
        <v>69653.14</v>
      </c>
      <c r="U13" s="16">
        <f>SUM(U4:U12)</f>
        <v>12992.5429</v>
      </c>
      <c r="V13" s="16">
        <f>SUM(V4:V12)</f>
        <v>82645.682900000014</v>
      </c>
      <c r="W13" s="117">
        <f>1-V13/(L13-L5-L12)</f>
        <v>0.2222173022295727</v>
      </c>
      <c r="X13" s="67"/>
      <c r="Y13" s="68"/>
      <c r="Z13" s="69"/>
      <c r="AA13" s="69"/>
      <c r="AB13" s="6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</row>
    <row r="14" spans="1:1024">
      <c r="A14" s="20"/>
      <c r="B14" s="20"/>
      <c r="C14" s="20"/>
      <c r="D14" s="20"/>
      <c r="E14" s="21"/>
      <c r="F14" s="21"/>
      <c r="G14" s="21"/>
      <c r="H14" s="21"/>
      <c r="I14" s="20"/>
      <c r="J14" s="27"/>
      <c r="K14" s="22"/>
      <c r="L14" s="22"/>
      <c r="M14" s="22"/>
      <c r="N14" s="22"/>
      <c r="O14" s="70"/>
      <c r="P14" s="70"/>
      <c r="Q14" s="71"/>
      <c r="R14" s="71"/>
      <c r="S14" s="71"/>
      <c r="T14" s="22"/>
      <c r="U14" s="72"/>
      <c r="V14" s="72"/>
      <c r="W14" s="73"/>
      <c r="X14" s="172"/>
      <c r="Y14" s="172"/>
      <c r="Z14" s="22"/>
      <c r="AA14" s="22"/>
      <c r="AB14" s="22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spans="1:1024">
      <c r="A15" s="20"/>
      <c r="B15" s="153" t="s">
        <v>194</v>
      </c>
      <c r="C15" s="20"/>
      <c r="D15" s="20"/>
      <c r="E15" s="24"/>
      <c r="F15" s="24"/>
      <c r="G15" s="152"/>
      <c r="H15" s="156" t="s">
        <v>196</v>
      </c>
      <c r="I15" s="154"/>
      <c r="J15" s="154"/>
      <c r="K15" s="157"/>
      <c r="L15" s="158"/>
      <c r="M15" s="158"/>
      <c r="N15" s="22"/>
      <c r="O15" s="70"/>
      <c r="P15" s="70"/>
      <c r="Q15" s="20"/>
      <c r="R15" s="20"/>
      <c r="S15" s="20"/>
      <c r="T15" s="22"/>
      <c r="U15" s="72"/>
      <c r="V15" s="72"/>
      <c r="W15" s="74"/>
      <c r="X15" s="172"/>
      <c r="Y15" s="172"/>
      <c r="Z15" s="22"/>
      <c r="AA15" s="22"/>
      <c r="AB15" s="22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spans="1:1024">
      <c r="A16" s="20"/>
      <c r="B16" s="20"/>
      <c r="C16" s="20" t="s">
        <v>14</v>
      </c>
      <c r="D16" s="20"/>
      <c r="E16" s="21"/>
      <c r="F16" s="21"/>
      <c r="G16" s="21"/>
      <c r="H16" s="154"/>
      <c r="I16" s="155"/>
      <c r="J16" s="154" t="s">
        <v>20</v>
      </c>
      <c r="K16" s="157"/>
      <c r="L16" s="158"/>
      <c r="M16" s="158"/>
      <c r="N16" s="22"/>
      <c r="O16" s="70"/>
      <c r="P16" s="70"/>
      <c r="Q16" s="20"/>
      <c r="R16" s="20"/>
      <c r="S16" s="20"/>
      <c r="T16" s="22"/>
      <c r="U16" s="72"/>
      <c r="V16" s="72"/>
      <c r="W16" s="74"/>
      <c r="X16" s="172"/>
      <c r="Y16" s="172"/>
      <c r="Z16" s="22"/>
      <c r="AA16" s="22"/>
      <c r="AB16" s="22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spans="1:65">
      <c r="A17" s="20"/>
      <c r="B17" s="20"/>
      <c r="C17" s="20" t="s">
        <v>15</v>
      </c>
      <c r="D17" s="20"/>
      <c r="E17" s="21"/>
      <c r="F17" s="21"/>
      <c r="G17" s="21"/>
      <c r="H17" s="154"/>
      <c r="I17" s="155"/>
      <c r="J17" s="154" t="s">
        <v>21</v>
      </c>
      <c r="K17" s="157"/>
      <c r="L17" s="158"/>
      <c r="M17" s="158"/>
      <c r="N17" s="22"/>
      <c r="O17" s="70"/>
      <c r="P17" s="70"/>
      <c r="Q17" s="20"/>
      <c r="R17" s="20"/>
      <c r="S17" s="75"/>
      <c r="T17" s="22"/>
      <c r="U17" s="72"/>
      <c r="V17" s="72"/>
      <c r="W17" s="74"/>
      <c r="X17" s="172"/>
      <c r="Y17" s="172"/>
      <c r="Z17" s="22"/>
      <c r="AA17" s="22"/>
      <c r="AB17" s="22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1:65">
      <c r="A18" s="20"/>
      <c r="B18" s="20"/>
      <c r="C18" s="20" t="s">
        <v>161</v>
      </c>
      <c r="D18" s="20"/>
      <c r="E18" s="21"/>
      <c r="F18" s="21"/>
      <c r="G18" s="21"/>
      <c r="H18" s="154"/>
      <c r="I18" s="155"/>
      <c r="J18" s="154" t="s">
        <v>22</v>
      </c>
      <c r="K18" s="157"/>
      <c r="L18" s="158"/>
      <c r="M18" s="158"/>
      <c r="N18" s="22"/>
      <c r="O18" s="70"/>
      <c r="P18" s="70"/>
      <c r="Q18" s="20"/>
      <c r="R18" s="20"/>
      <c r="S18" s="75"/>
      <c r="T18" s="22"/>
      <c r="U18" s="72"/>
      <c r="V18" s="72"/>
      <c r="W18" s="74"/>
      <c r="X18" s="172"/>
      <c r="Y18" s="172"/>
      <c r="Z18" s="22"/>
      <c r="AA18" s="22"/>
      <c r="AB18" s="22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spans="1:65">
      <c r="A19" s="20"/>
      <c r="B19" s="20"/>
      <c r="C19" s="20" t="s">
        <v>162</v>
      </c>
      <c r="D19" s="20"/>
      <c r="E19" s="21"/>
      <c r="F19" s="21"/>
      <c r="G19" s="21"/>
      <c r="H19" s="154"/>
      <c r="I19" s="155"/>
      <c r="J19" s="154" t="s">
        <v>23</v>
      </c>
      <c r="K19" s="157"/>
      <c r="L19" s="158"/>
      <c r="M19" s="158"/>
      <c r="N19" s="22"/>
      <c r="O19" s="70"/>
      <c r="P19" s="70"/>
      <c r="Q19" s="20"/>
      <c r="R19" s="20"/>
      <c r="S19" s="75"/>
      <c r="T19" s="22"/>
      <c r="U19" s="72"/>
      <c r="V19" s="72"/>
      <c r="W19" s="74"/>
      <c r="X19" s="172"/>
      <c r="Y19" s="172"/>
      <c r="Z19" s="22"/>
      <c r="AA19" s="22"/>
      <c r="AB19" s="22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spans="1:65">
      <c r="A20" s="20"/>
      <c r="B20" s="20"/>
      <c r="C20" s="20"/>
      <c r="D20" s="20"/>
      <c r="E20" s="21"/>
      <c r="F20" s="21"/>
      <c r="G20" s="21"/>
      <c r="H20" s="154"/>
      <c r="I20" s="154"/>
      <c r="J20" s="154"/>
      <c r="K20" s="157"/>
      <c r="L20" s="158"/>
      <c r="M20" s="158"/>
      <c r="N20" s="22"/>
      <c r="O20" s="70"/>
      <c r="P20" s="70"/>
      <c r="Q20" s="20"/>
      <c r="R20" s="20"/>
      <c r="S20" s="20"/>
      <c r="T20" s="22"/>
      <c r="U20" s="72"/>
      <c r="V20" s="72"/>
      <c r="W20" s="74"/>
      <c r="X20" s="172"/>
      <c r="Y20" s="172"/>
      <c r="Z20" s="22"/>
      <c r="AA20" s="22"/>
      <c r="AB20" s="22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spans="1:65">
      <c r="A21" s="20"/>
      <c r="B21" s="153" t="s">
        <v>195</v>
      </c>
      <c r="C21" s="20"/>
      <c r="D21" s="20"/>
      <c r="E21" s="21"/>
      <c r="F21" s="21"/>
      <c r="G21" s="21"/>
      <c r="H21" s="156" t="s">
        <v>197</v>
      </c>
      <c r="I21" s="154"/>
      <c r="J21" s="154"/>
      <c r="K21" s="157"/>
      <c r="L21" s="158"/>
      <c r="M21" s="158"/>
      <c r="N21" s="22"/>
      <c r="O21" s="70"/>
      <c r="P21" s="70"/>
      <c r="Q21" s="20"/>
      <c r="R21" s="20"/>
      <c r="S21" s="20"/>
      <c r="T21" s="22"/>
      <c r="U21" s="72"/>
      <c r="V21" s="72"/>
      <c r="W21" s="74"/>
      <c r="X21" s="172"/>
      <c r="Y21" s="172"/>
      <c r="Z21" s="22"/>
      <c r="AA21" s="22"/>
      <c r="AB21" s="22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1:65">
      <c r="A22" s="20"/>
      <c r="B22" s="20"/>
      <c r="C22" s="20" t="s">
        <v>16</v>
      </c>
      <c r="D22" s="20"/>
      <c r="E22" s="21"/>
      <c r="F22" s="21"/>
      <c r="G22" s="21"/>
      <c r="H22" s="154"/>
      <c r="I22" s="155"/>
      <c r="J22" s="154" t="s">
        <v>24</v>
      </c>
      <c r="K22" s="154"/>
      <c r="L22" s="158"/>
      <c r="M22" s="158"/>
      <c r="N22" s="22"/>
      <c r="O22" s="70"/>
      <c r="P22" s="70"/>
      <c r="Q22" s="20"/>
      <c r="R22" s="20"/>
      <c r="S22" s="20"/>
      <c r="T22" s="22"/>
      <c r="U22" s="72"/>
      <c r="V22" s="72"/>
      <c r="W22" s="74"/>
      <c r="X22" s="172"/>
      <c r="Y22" s="172"/>
      <c r="Z22" s="22"/>
      <c r="AA22" s="22"/>
      <c r="AB22" s="22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spans="1:65">
      <c r="A23" s="20"/>
      <c r="B23" s="20"/>
      <c r="C23" s="20" t="s">
        <v>17</v>
      </c>
      <c r="D23" s="20"/>
      <c r="E23" s="21"/>
      <c r="F23" s="21"/>
      <c r="G23" s="21"/>
      <c r="H23" s="154"/>
      <c r="I23" s="155"/>
      <c r="J23" s="154" t="s">
        <v>25</v>
      </c>
      <c r="K23" s="154"/>
      <c r="L23" s="158"/>
      <c r="M23" s="158"/>
      <c r="N23" s="22"/>
      <c r="O23" s="70"/>
      <c r="P23" s="70"/>
      <c r="Q23" s="20"/>
      <c r="R23" s="20"/>
      <c r="S23" s="20"/>
      <c r="T23" s="22"/>
      <c r="U23" s="72"/>
      <c r="V23" s="72"/>
      <c r="W23" s="74"/>
      <c r="X23" s="172"/>
      <c r="Y23" s="172"/>
      <c r="Z23" s="22"/>
      <c r="AA23" s="22"/>
      <c r="AB23" s="22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1:65">
      <c r="A24" s="20"/>
      <c r="B24" s="20"/>
      <c r="C24" s="20" t="s">
        <v>18</v>
      </c>
      <c r="D24" s="20"/>
      <c r="E24" s="21"/>
      <c r="F24" s="21"/>
      <c r="G24" s="21"/>
      <c r="H24" s="154"/>
      <c r="I24" s="155"/>
      <c r="J24" s="154" t="s">
        <v>26</v>
      </c>
      <c r="K24" s="154"/>
      <c r="L24" s="158"/>
      <c r="M24" s="158"/>
      <c r="N24" s="22"/>
      <c r="O24" s="70"/>
      <c r="P24" s="70"/>
      <c r="Q24" s="20"/>
      <c r="R24" s="20"/>
      <c r="S24" s="20"/>
      <c r="T24" s="22"/>
      <c r="U24" s="72"/>
      <c r="V24" s="72"/>
      <c r="W24" s="74"/>
      <c r="X24" s="172"/>
      <c r="Y24" s="172"/>
      <c r="Z24" s="22"/>
      <c r="AA24" s="22"/>
      <c r="AB24" s="22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spans="1:65">
      <c r="A25" s="20"/>
      <c r="B25" s="20"/>
      <c r="C25" s="20" t="s">
        <v>19</v>
      </c>
      <c r="D25" s="20"/>
      <c r="E25" s="21"/>
      <c r="F25" s="21"/>
      <c r="G25" s="21"/>
      <c r="H25" s="154"/>
      <c r="I25" s="155"/>
      <c r="J25" s="154" t="s">
        <v>27</v>
      </c>
      <c r="K25" s="154"/>
      <c r="L25" s="158"/>
      <c r="M25" s="158"/>
      <c r="N25" s="22"/>
      <c r="O25" s="70"/>
      <c r="P25" s="70"/>
      <c r="Q25" s="20"/>
      <c r="R25" s="20"/>
      <c r="S25" s="20"/>
      <c r="T25" s="22"/>
      <c r="U25" s="72"/>
      <c r="V25" s="72"/>
      <c r="W25" s="74"/>
      <c r="X25" s="172"/>
      <c r="Y25" s="172"/>
      <c r="Z25" s="22"/>
      <c r="AA25" s="22"/>
      <c r="AB25" s="22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65">
      <c r="A26" s="20"/>
      <c r="B26" s="20"/>
      <c r="C26" s="20"/>
      <c r="D26" s="20"/>
      <c r="E26" s="21"/>
      <c r="F26" s="21"/>
      <c r="G26" s="21"/>
      <c r="H26" s="154"/>
      <c r="I26" s="155"/>
      <c r="J26" s="154" t="s">
        <v>28</v>
      </c>
      <c r="K26" s="154"/>
      <c r="L26" s="158"/>
      <c r="M26" s="158"/>
      <c r="N26" s="22"/>
      <c r="O26" s="70"/>
      <c r="P26" s="70"/>
      <c r="Q26" s="20"/>
      <c r="R26" s="20"/>
      <c r="S26" s="20"/>
      <c r="T26" s="22"/>
      <c r="U26" s="72"/>
      <c r="V26" s="72"/>
      <c r="W26" s="74"/>
      <c r="X26" s="172"/>
      <c r="Y26" s="172"/>
      <c r="Z26" s="22"/>
      <c r="AA26" s="22"/>
      <c r="AB26" s="22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spans="1:65">
      <c r="A27" s="20"/>
      <c r="B27" s="20"/>
      <c r="C27" s="20"/>
      <c r="D27" s="20"/>
      <c r="E27" s="21"/>
      <c r="F27" s="21"/>
      <c r="G27" s="21"/>
      <c r="H27" s="21"/>
      <c r="I27" s="154"/>
      <c r="J27" s="22"/>
      <c r="K27" s="22"/>
      <c r="L27" s="22"/>
      <c r="M27" s="22"/>
      <c r="N27" s="22"/>
      <c r="O27" s="70"/>
      <c r="P27" s="70"/>
      <c r="Q27" s="20"/>
      <c r="R27" s="20"/>
      <c r="S27" s="20"/>
      <c r="T27" s="22"/>
      <c r="U27" s="72"/>
      <c r="V27" s="72"/>
      <c r="W27" s="74"/>
      <c r="X27" s="76"/>
      <c r="Y27" s="74"/>
      <c r="Z27" s="22"/>
      <c r="AA27" s="22"/>
      <c r="AB27" s="22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  <row r="28" spans="1:65">
      <c r="A28" s="20"/>
      <c r="B28" s="20"/>
      <c r="C28" s="20"/>
      <c r="D28" s="20"/>
      <c r="E28" s="21"/>
      <c r="F28" s="21"/>
      <c r="G28" s="21"/>
      <c r="H28" s="21"/>
      <c r="I28" s="20"/>
      <c r="J28" s="22"/>
      <c r="K28" s="22"/>
      <c r="L28" s="22"/>
      <c r="M28" s="22"/>
      <c r="N28" s="22"/>
      <c r="O28" s="70"/>
      <c r="P28" s="70"/>
      <c r="Q28" s="20"/>
      <c r="R28" s="20"/>
      <c r="S28" s="20"/>
      <c r="T28" s="22"/>
      <c r="U28" s="72"/>
      <c r="V28" s="72"/>
      <c r="W28" s="74"/>
      <c r="X28" s="76"/>
      <c r="Y28" s="74"/>
      <c r="Z28" s="22"/>
      <c r="AA28" s="22"/>
      <c r="AB28" s="22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spans="1:65">
      <c r="A29" s="20"/>
      <c r="B29" s="20"/>
      <c r="C29" s="20"/>
      <c r="D29" s="20"/>
      <c r="E29" s="21"/>
      <c r="F29" s="21"/>
      <c r="G29" s="21"/>
      <c r="H29" s="21"/>
      <c r="I29" s="20"/>
      <c r="J29" s="22"/>
      <c r="K29" s="22"/>
      <c r="L29" s="22"/>
      <c r="M29" s="22"/>
      <c r="N29" s="22"/>
      <c r="O29" s="70"/>
      <c r="P29" s="70"/>
      <c r="Q29" s="20"/>
      <c r="R29" s="20"/>
      <c r="S29" s="20"/>
      <c r="T29" s="22"/>
      <c r="U29" s="72"/>
      <c r="V29" s="72"/>
      <c r="W29" s="74"/>
      <c r="X29" s="76"/>
      <c r="Y29" s="74"/>
      <c r="Z29" s="22"/>
      <c r="AA29" s="22"/>
      <c r="AB29" s="22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spans="1:65">
      <c r="A30" s="20"/>
      <c r="B30" s="20"/>
      <c r="C30" s="20"/>
      <c r="D30" s="20"/>
      <c r="E30" s="21"/>
      <c r="F30" s="21"/>
      <c r="G30" s="21"/>
      <c r="H30" s="21"/>
      <c r="I30" s="20"/>
      <c r="J30" s="22"/>
      <c r="K30" s="22"/>
      <c r="L30" s="22"/>
      <c r="M30" s="22"/>
      <c r="N30" s="22"/>
      <c r="O30" s="70"/>
      <c r="P30" s="70"/>
      <c r="Q30" s="20"/>
      <c r="R30" s="20"/>
      <c r="S30" s="20"/>
      <c r="T30" s="22"/>
      <c r="U30" s="72"/>
      <c r="V30" s="72"/>
      <c r="W30" s="74"/>
      <c r="X30" s="76"/>
      <c r="Y30" s="74"/>
      <c r="Z30" s="22"/>
      <c r="AA30" s="22"/>
      <c r="AB30" s="22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spans="1:65">
      <c r="A31" s="20"/>
      <c r="B31" s="20"/>
      <c r="C31" s="20"/>
      <c r="D31" s="20"/>
      <c r="E31" s="21"/>
      <c r="F31" s="21"/>
      <c r="G31" s="21"/>
      <c r="H31" s="21"/>
      <c r="I31" s="20"/>
      <c r="J31" s="22"/>
      <c r="K31" s="22"/>
      <c r="L31" s="22"/>
      <c r="M31" s="22"/>
      <c r="N31" s="22"/>
      <c r="O31" s="70"/>
      <c r="P31" s="70"/>
      <c r="Q31" s="20"/>
      <c r="R31" s="20"/>
      <c r="S31" s="20"/>
      <c r="T31" s="22"/>
      <c r="U31" s="72"/>
      <c r="V31" s="72"/>
      <c r="W31" s="74"/>
      <c r="X31" s="76"/>
      <c r="Y31" s="74"/>
      <c r="Z31" s="22"/>
      <c r="AA31" s="22"/>
      <c r="AB31" s="22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spans="1:65">
      <c r="A32" s="20"/>
      <c r="B32" s="20"/>
      <c r="C32" s="20"/>
      <c r="D32" s="20"/>
      <c r="E32" s="21"/>
      <c r="F32" s="21"/>
      <c r="G32" s="21"/>
      <c r="H32" s="21"/>
      <c r="I32" s="20"/>
      <c r="J32" s="22"/>
      <c r="K32" s="22"/>
      <c r="L32" s="22"/>
      <c r="M32" s="22"/>
      <c r="N32" s="22"/>
      <c r="O32" s="70"/>
      <c r="P32" s="70"/>
      <c r="Q32" s="20"/>
      <c r="R32" s="20"/>
      <c r="S32" s="20"/>
      <c r="T32" s="22"/>
      <c r="U32" s="72"/>
      <c r="V32" s="72"/>
      <c r="W32" s="74"/>
      <c r="X32" s="76"/>
      <c r="Y32" s="74"/>
      <c r="Z32" s="22"/>
      <c r="AA32" s="22"/>
      <c r="AB32" s="22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spans="1:1024">
      <c r="A33" s="20"/>
      <c r="B33" s="20"/>
      <c r="C33" s="20"/>
      <c r="D33" s="20"/>
      <c r="E33" s="21"/>
      <c r="F33" s="21"/>
      <c r="G33" s="21"/>
      <c r="H33" s="21"/>
      <c r="I33" s="20"/>
      <c r="J33" s="22"/>
      <c r="K33" s="22"/>
      <c r="L33" s="22"/>
      <c r="M33" s="22"/>
      <c r="N33" s="22"/>
      <c r="O33" s="70"/>
      <c r="P33" s="70"/>
      <c r="Q33" s="20"/>
      <c r="R33" s="20"/>
      <c r="S33" s="20"/>
      <c r="T33" s="22"/>
      <c r="U33" s="72"/>
      <c r="V33" s="72"/>
      <c r="W33" s="74"/>
      <c r="X33" s="76"/>
      <c r="Y33" s="74"/>
      <c r="Z33" s="22"/>
      <c r="AA33" s="22"/>
      <c r="AB33" s="22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spans="1:1024">
      <c r="A34" s="20"/>
      <c r="B34" s="20"/>
      <c r="C34" s="20"/>
      <c r="D34" s="20"/>
      <c r="E34" s="21"/>
      <c r="F34" s="21"/>
      <c r="G34" s="21"/>
      <c r="H34" s="21"/>
      <c r="I34" s="20"/>
      <c r="J34" s="22"/>
      <c r="K34" s="22"/>
      <c r="L34" s="22"/>
      <c r="M34" s="22"/>
      <c r="N34" s="22"/>
      <c r="O34" s="70"/>
      <c r="P34" s="70"/>
      <c r="Q34" s="20"/>
      <c r="R34" s="20"/>
      <c r="S34" s="20"/>
      <c r="T34" s="22"/>
      <c r="U34" s="72"/>
      <c r="V34" s="72"/>
      <c r="W34" s="74"/>
      <c r="X34" s="76"/>
      <c r="Y34" s="74"/>
      <c r="Z34" s="22"/>
      <c r="AA34" s="22"/>
      <c r="AB34" s="22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spans="1:1024">
      <c r="A35" s="20"/>
      <c r="B35" s="20"/>
      <c r="C35" s="20"/>
      <c r="D35" s="20"/>
      <c r="E35" s="21"/>
      <c r="F35" s="21"/>
      <c r="G35" s="21"/>
      <c r="H35" s="21"/>
      <c r="I35" s="20"/>
      <c r="J35" s="22"/>
      <c r="K35" s="22"/>
      <c r="L35" s="22"/>
      <c r="M35" s="22"/>
      <c r="N35" s="22"/>
      <c r="O35" s="70"/>
      <c r="P35" s="70"/>
      <c r="Q35" s="20"/>
      <c r="R35" s="20"/>
      <c r="S35" s="20"/>
      <c r="T35" s="22"/>
      <c r="U35" s="72"/>
      <c r="V35" s="72"/>
      <c r="W35" s="74"/>
      <c r="X35" s="76"/>
      <c r="Y35" s="74"/>
      <c r="Z35" s="22"/>
      <c r="AA35" s="22"/>
      <c r="AB35" s="22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spans="1:1024">
      <c r="A36" s="20"/>
      <c r="B36" s="20"/>
      <c r="C36" s="20"/>
      <c r="D36" s="20"/>
      <c r="E36" s="21"/>
      <c r="F36" s="21"/>
      <c r="G36" s="21"/>
      <c r="H36" s="21"/>
      <c r="I36" s="20"/>
      <c r="J36" s="22"/>
      <c r="K36" s="22"/>
      <c r="L36" s="22"/>
      <c r="M36" s="22"/>
      <c r="N36" s="22"/>
      <c r="O36" s="70"/>
      <c r="P36" s="70"/>
      <c r="Q36" s="20"/>
      <c r="R36" s="20"/>
      <c r="S36" s="20"/>
      <c r="T36" s="22"/>
      <c r="U36" s="72"/>
      <c r="V36" s="72"/>
      <c r="W36" s="74"/>
      <c r="X36" s="76"/>
      <c r="Y36" s="74"/>
      <c r="Z36" s="22"/>
      <c r="AA36" s="22"/>
      <c r="AB36" s="22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spans="1:1024">
      <c r="A37" s="20"/>
      <c r="B37" s="20"/>
      <c r="C37" s="20"/>
      <c r="D37" s="20"/>
      <c r="E37" s="21"/>
      <c r="F37" s="21"/>
      <c r="G37" s="21"/>
      <c r="H37" s="21"/>
      <c r="I37" s="20"/>
      <c r="J37" s="22"/>
      <c r="K37" s="22"/>
      <c r="L37" s="22"/>
      <c r="M37" s="22"/>
      <c r="N37" s="22"/>
      <c r="O37" s="70"/>
      <c r="P37" s="70"/>
      <c r="Q37" s="20"/>
      <c r="R37" s="20"/>
      <c r="S37" s="20"/>
      <c r="T37" s="22"/>
      <c r="U37" s="72"/>
      <c r="V37" s="72"/>
      <c r="W37" s="74"/>
      <c r="X37" s="76"/>
      <c r="Y37" s="74"/>
      <c r="Z37" s="22"/>
      <c r="AA37" s="22"/>
      <c r="AB37" s="22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spans="1:1024">
      <c r="A38" s="20"/>
      <c r="B38" s="20"/>
      <c r="C38" s="20"/>
      <c r="D38" s="20"/>
      <c r="E38" s="21"/>
      <c r="F38" s="21"/>
      <c r="G38" s="21"/>
      <c r="H38" s="21"/>
      <c r="I38" s="20"/>
      <c r="J38" s="22"/>
      <c r="K38" s="22"/>
      <c r="L38" s="22"/>
      <c r="M38" s="22"/>
      <c r="N38" s="22"/>
      <c r="O38" s="70"/>
      <c r="P38" s="70"/>
      <c r="Q38" s="20"/>
      <c r="R38" s="20"/>
      <c r="S38" s="20"/>
      <c r="T38" s="22"/>
      <c r="U38" s="72"/>
      <c r="V38" s="72"/>
      <c r="W38" s="74"/>
      <c r="X38" s="76"/>
      <c r="Y38" s="74"/>
      <c r="Z38" s="22"/>
      <c r="AA38" s="22"/>
      <c r="AB38" s="22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spans="1:1024">
      <c r="A39" s="20"/>
      <c r="B39" s="20"/>
      <c r="C39" s="20"/>
      <c r="D39" s="20"/>
      <c r="E39" s="21"/>
      <c r="F39" s="21"/>
      <c r="G39" s="21"/>
      <c r="H39" s="21"/>
      <c r="I39" s="20"/>
      <c r="J39" s="22"/>
      <c r="K39" s="22"/>
      <c r="L39" s="22"/>
      <c r="M39" s="22"/>
      <c r="N39" s="22"/>
      <c r="O39" s="70"/>
      <c r="P39" s="70"/>
      <c r="Q39" s="20"/>
      <c r="R39" s="20"/>
      <c r="S39" s="20"/>
      <c r="T39" s="22"/>
      <c r="U39" s="72"/>
      <c r="V39" s="72"/>
      <c r="W39" s="74"/>
      <c r="X39" s="76"/>
      <c r="Y39" s="74"/>
      <c r="Z39" s="22"/>
      <c r="AA39" s="22"/>
      <c r="AB39" s="22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spans="1:1024">
      <c r="A40" s="20"/>
      <c r="B40" s="20"/>
      <c r="C40" s="20"/>
      <c r="D40" s="20"/>
      <c r="E40" s="21"/>
      <c r="F40" s="21"/>
      <c r="G40" s="21"/>
      <c r="H40" s="21"/>
      <c r="I40" s="20"/>
      <c r="J40" s="22"/>
      <c r="K40" s="22"/>
      <c r="L40" s="22"/>
      <c r="M40" s="22"/>
      <c r="N40" s="22"/>
      <c r="O40" s="70"/>
      <c r="P40" s="70"/>
      <c r="Q40" s="20"/>
      <c r="R40" s="20"/>
      <c r="S40" s="20"/>
      <c r="T40" s="22"/>
      <c r="U40" s="72"/>
      <c r="V40" s="72"/>
      <c r="W40" s="74"/>
      <c r="X40" s="76"/>
      <c r="Y40" s="74"/>
      <c r="Z40" s="22"/>
      <c r="AA40" s="22"/>
      <c r="AB40" s="22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spans="1:1024" s="25" customFormat="1">
      <c r="E41" s="21"/>
      <c r="F41" s="26"/>
      <c r="G41" s="26"/>
      <c r="H41" s="26"/>
      <c r="J41" s="27"/>
      <c r="K41" s="27"/>
      <c r="L41" s="27"/>
      <c r="M41" s="27"/>
      <c r="N41" s="27"/>
      <c r="O41" s="77"/>
      <c r="P41" s="77"/>
      <c r="T41" s="27"/>
      <c r="U41" s="78"/>
      <c r="V41" s="78"/>
      <c r="W41" s="79"/>
      <c r="X41" s="80"/>
      <c r="Y41" s="79"/>
      <c r="Z41" s="27"/>
      <c r="AA41" s="27"/>
      <c r="AB41" s="27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5" customFormat="1">
      <c r="E42" s="21"/>
      <c r="F42" s="26"/>
      <c r="G42" s="26"/>
      <c r="H42" s="26"/>
      <c r="J42" s="27"/>
      <c r="K42" s="27"/>
      <c r="L42" s="27"/>
      <c r="M42" s="27"/>
      <c r="N42" s="27"/>
      <c r="O42" s="77"/>
      <c r="P42" s="77"/>
      <c r="T42" s="27"/>
      <c r="U42" s="78"/>
      <c r="V42" s="78"/>
      <c r="W42" s="79"/>
      <c r="X42" s="80"/>
      <c r="Y42" s="79"/>
      <c r="Z42" s="27"/>
      <c r="AA42" s="27"/>
      <c r="AB42" s="27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5" customFormat="1">
      <c r="E43" s="21"/>
      <c r="F43" s="26"/>
      <c r="G43" s="26"/>
      <c r="H43" s="26"/>
      <c r="J43" s="27"/>
      <c r="K43" s="27"/>
      <c r="L43" s="27"/>
      <c r="M43" s="27"/>
      <c r="N43" s="27"/>
      <c r="O43" s="77"/>
      <c r="P43" s="77"/>
      <c r="T43" s="27"/>
      <c r="U43" s="78"/>
      <c r="V43" s="78"/>
      <c r="W43" s="79"/>
      <c r="X43" s="80"/>
      <c r="Y43" s="79"/>
      <c r="Z43" s="27"/>
      <c r="AA43" s="27"/>
      <c r="AB43" s="27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5" customFormat="1">
      <c r="E44" s="21"/>
      <c r="F44" s="26"/>
      <c r="G44" s="26"/>
      <c r="H44" s="26"/>
      <c r="J44" s="27"/>
      <c r="K44" s="27"/>
      <c r="L44" s="27"/>
      <c r="M44" s="27"/>
      <c r="N44" s="27"/>
      <c r="O44" s="77"/>
      <c r="P44" s="77"/>
      <c r="T44" s="27"/>
      <c r="U44" s="78"/>
      <c r="V44" s="78"/>
      <c r="W44" s="79"/>
      <c r="X44" s="80"/>
      <c r="Y44" s="79"/>
      <c r="Z44" s="27"/>
      <c r="AA44" s="27"/>
      <c r="AB44" s="27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5" customFormat="1">
      <c r="E45" s="21"/>
      <c r="F45" s="26"/>
      <c r="G45" s="26"/>
      <c r="H45" s="26"/>
      <c r="J45" s="27"/>
      <c r="K45" s="27"/>
      <c r="L45" s="27"/>
      <c r="M45" s="27"/>
      <c r="N45" s="27"/>
      <c r="O45" s="77"/>
      <c r="P45" s="77"/>
      <c r="T45" s="27"/>
      <c r="U45" s="78"/>
      <c r="V45" s="78"/>
      <c r="W45" s="79"/>
      <c r="X45" s="80"/>
      <c r="Y45" s="79"/>
      <c r="Z45" s="27"/>
      <c r="AA45" s="27"/>
      <c r="AB45" s="27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5" customFormat="1">
      <c r="E46" s="21"/>
      <c r="F46" s="26"/>
      <c r="G46" s="26"/>
      <c r="H46" s="26"/>
      <c r="J46" s="27"/>
      <c r="K46" s="27"/>
      <c r="L46" s="27"/>
      <c r="M46" s="27"/>
      <c r="N46" s="27"/>
      <c r="O46" s="77"/>
      <c r="P46" s="77"/>
      <c r="T46" s="27"/>
      <c r="U46" s="78"/>
      <c r="V46" s="78"/>
      <c r="W46" s="79"/>
      <c r="X46" s="80"/>
      <c r="Y46" s="79"/>
      <c r="Z46" s="27"/>
      <c r="AA46" s="27"/>
      <c r="AB46" s="27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5" customFormat="1">
      <c r="E47" s="21"/>
      <c r="F47" s="26"/>
      <c r="G47" s="26"/>
      <c r="H47" s="26"/>
      <c r="J47" s="27"/>
      <c r="K47" s="27"/>
      <c r="L47" s="27"/>
      <c r="M47" s="27"/>
      <c r="N47" s="27"/>
      <c r="O47" s="77"/>
      <c r="P47" s="77"/>
      <c r="T47" s="27"/>
      <c r="U47" s="78"/>
      <c r="V47" s="78"/>
      <c r="W47" s="79"/>
      <c r="X47" s="80"/>
      <c r="Y47" s="79"/>
      <c r="Z47" s="27"/>
      <c r="AA47" s="27"/>
      <c r="AB47" s="2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5" customFormat="1">
      <c r="E48" s="21"/>
      <c r="F48" s="26"/>
      <c r="G48" s="26"/>
      <c r="H48" s="26"/>
      <c r="J48" s="27"/>
      <c r="K48" s="27"/>
      <c r="L48" s="27"/>
      <c r="M48" s="27"/>
      <c r="N48" s="27"/>
      <c r="O48" s="77"/>
      <c r="P48" s="77"/>
      <c r="T48" s="27"/>
      <c r="U48" s="78"/>
      <c r="V48" s="78"/>
      <c r="W48" s="79"/>
      <c r="X48" s="79"/>
      <c r="Y48" s="79"/>
      <c r="Z48" s="27"/>
      <c r="AA48" s="27"/>
      <c r="AB48" s="27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5" customFormat="1">
      <c r="E49" s="21"/>
      <c r="F49" s="26"/>
      <c r="G49" s="26"/>
      <c r="H49" s="26"/>
      <c r="J49" s="27"/>
      <c r="K49" s="27"/>
      <c r="L49" s="27"/>
      <c r="M49" s="27"/>
      <c r="N49" s="27"/>
      <c r="O49" s="77"/>
      <c r="P49" s="77"/>
      <c r="T49" s="27"/>
      <c r="U49" s="78"/>
      <c r="V49" s="78"/>
      <c r="W49" s="79"/>
      <c r="X49" s="79"/>
      <c r="Y49" s="79"/>
      <c r="Z49" s="27"/>
      <c r="AA49" s="27"/>
      <c r="AB49" s="27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5" customFormat="1">
      <c r="E50" s="21"/>
      <c r="F50" s="26"/>
      <c r="G50" s="26"/>
      <c r="H50" s="26"/>
      <c r="J50" s="27"/>
      <c r="K50" s="27"/>
      <c r="L50" s="27"/>
      <c r="M50" s="27"/>
      <c r="N50" s="27"/>
      <c r="O50" s="77"/>
      <c r="P50" s="77"/>
      <c r="T50" s="27"/>
      <c r="U50" s="78"/>
      <c r="V50" s="78"/>
      <c r="W50" s="79"/>
      <c r="X50" s="79"/>
      <c r="Y50" s="79"/>
      <c r="Z50" s="27"/>
      <c r="AA50" s="27"/>
      <c r="AB50" s="27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5" customFormat="1">
      <c r="E51" s="21"/>
      <c r="F51" s="26"/>
      <c r="G51" s="26"/>
      <c r="H51" s="26"/>
      <c r="J51" s="27"/>
      <c r="K51" s="27"/>
      <c r="L51" s="27"/>
      <c r="M51" s="27"/>
      <c r="N51" s="27"/>
      <c r="O51" s="77"/>
      <c r="P51" s="77"/>
      <c r="T51" s="27"/>
      <c r="U51" s="78"/>
      <c r="V51" s="78"/>
      <c r="W51" s="79"/>
      <c r="X51" s="79"/>
      <c r="Y51" s="79"/>
      <c r="Z51" s="27"/>
      <c r="AA51" s="27"/>
      <c r="AB51" s="27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5" customFormat="1">
      <c r="E52" s="21"/>
      <c r="F52" s="26"/>
      <c r="G52" s="26"/>
      <c r="H52" s="26"/>
      <c r="J52" s="27"/>
      <c r="K52" s="27"/>
      <c r="L52" s="27"/>
      <c r="M52" s="27"/>
      <c r="N52" s="27"/>
      <c r="O52" s="77"/>
      <c r="P52" s="77"/>
      <c r="T52" s="27"/>
      <c r="U52" s="78"/>
      <c r="V52" s="78"/>
      <c r="W52" s="79"/>
      <c r="X52" s="79"/>
      <c r="Y52" s="79"/>
      <c r="Z52" s="27"/>
      <c r="AA52" s="27"/>
      <c r="AB52" s="27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5" customFormat="1">
      <c r="E53" s="21"/>
      <c r="F53" s="26"/>
      <c r="G53" s="26"/>
      <c r="H53" s="26"/>
      <c r="J53" s="27"/>
      <c r="K53" s="27"/>
      <c r="L53" s="27"/>
      <c r="M53" s="27"/>
      <c r="N53" s="27"/>
      <c r="O53" s="77"/>
      <c r="P53" s="77"/>
      <c r="T53" s="27"/>
      <c r="U53" s="78"/>
      <c r="V53" s="78"/>
      <c r="W53" s="79"/>
      <c r="X53" s="79"/>
      <c r="Y53" s="79"/>
      <c r="Z53" s="27"/>
      <c r="AA53" s="27"/>
      <c r="AB53" s="27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5" customFormat="1">
      <c r="E54" s="20"/>
      <c r="J54" s="27"/>
      <c r="K54" s="27"/>
      <c r="L54" s="27"/>
      <c r="M54" s="27"/>
      <c r="N54" s="27"/>
      <c r="O54" s="77"/>
      <c r="P54" s="77"/>
      <c r="T54" s="27"/>
      <c r="U54" s="78"/>
      <c r="V54" s="78"/>
      <c r="W54" s="79"/>
      <c r="X54" s="79"/>
      <c r="Y54" s="79"/>
      <c r="Z54" s="27"/>
      <c r="AA54" s="27"/>
      <c r="AB54" s="27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5" customFormat="1">
      <c r="E55" s="20"/>
      <c r="J55" s="27"/>
      <c r="K55" s="27"/>
      <c r="L55" s="27"/>
      <c r="M55" s="27"/>
      <c r="N55" s="27"/>
      <c r="O55" s="77"/>
      <c r="P55" s="77"/>
      <c r="T55" s="27"/>
      <c r="U55" s="78"/>
      <c r="V55" s="78"/>
      <c r="W55" s="79"/>
      <c r="X55" s="79"/>
      <c r="Y55" s="79"/>
      <c r="Z55" s="27"/>
      <c r="AA55" s="27"/>
      <c r="AB55" s="27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5" customFormat="1">
      <c r="E56" s="20"/>
      <c r="J56" s="27"/>
      <c r="K56" s="27"/>
      <c r="L56" s="27"/>
      <c r="M56" s="27"/>
      <c r="N56" s="27"/>
      <c r="O56" s="77"/>
      <c r="P56" s="77"/>
      <c r="T56" s="27"/>
      <c r="U56" s="78"/>
      <c r="V56" s="78"/>
      <c r="W56" s="79"/>
      <c r="X56" s="79"/>
      <c r="Y56" s="79"/>
      <c r="Z56" s="27"/>
      <c r="AA56" s="27"/>
      <c r="AB56" s="27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5" customFormat="1">
      <c r="E57" s="20"/>
      <c r="J57" s="27"/>
      <c r="K57" s="27"/>
      <c r="L57" s="27"/>
      <c r="M57" s="27"/>
      <c r="N57" s="27"/>
      <c r="O57" s="77"/>
      <c r="P57" s="77"/>
      <c r="T57" s="27"/>
      <c r="U57" s="78"/>
      <c r="V57" s="78"/>
      <c r="W57" s="79"/>
      <c r="X57" s="79"/>
      <c r="Y57" s="79"/>
      <c r="Z57" s="27"/>
      <c r="AA57" s="27"/>
      <c r="AB57" s="2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5" customFormat="1">
      <c r="E58" s="20"/>
      <c r="J58" s="27"/>
      <c r="K58" s="27"/>
      <c r="L58" s="27"/>
      <c r="M58" s="27"/>
      <c r="N58" s="27"/>
      <c r="O58" s="77"/>
      <c r="P58" s="77"/>
      <c r="T58" s="27"/>
      <c r="U58" s="78"/>
      <c r="V58" s="78"/>
      <c r="W58" s="79"/>
      <c r="X58" s="79"/>
      <c r="Y58" s="79"/>
      <c r="Z58" s="27"/>
      <c r="AA58" s="27"/>
      <c r="AB58" s="27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5" customFormat="1">
      <c r="E59" s="20"/>
      <c r="J59" s="27"/>
      <c r="K59" s="27"/>
      <c r="L59" s="27"/>
      <c r="M59" s="27"/>
      <c r="N59" s="27"/>
      <c r="O59" s="77"/>
      <c r="P59" s="77"/>
      <c r="T59" s="27"/>
      <c r="U59" s="78"/>
      <c r="V59" s="78"/>
      <c r="W59" s="79"/>
      <c r="X59" s="79"/>
      <c r="Y59" s="79"/>
      <c r="Z59" s="27"/>
      <c r="AA59" s="27"/>
      <c r="AB59" s="27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5" customFormat="1">
      <c r="E60" s="20"/>
      <c r="J60" s="27"/>
      <c r="K60" s="27"/>
      <c r="L60" s="27"/>
      <c r="M60" s="27"/>
      <c r="N60" s="27"/>
      <c r="O60" s="77"/>
      <c r="P60" s="77"/>
      <c r="T60" s="27"/>
      <c r="U60" s="78"/>
      <c r="V60" s="78"/>
      <c r="W60" s="79"/>
      <c r="X60" s="79"/>
      <c r="Y60" s="79"/>
      <c r="Z60" s="27"/>
      <c r="AA60" s="27"/>
      <c r="AB60" s="27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5" customFormat="1">
      <c r="E61" s="20"/>
      <c r="J61" s="27"/>
      <c r="K61" s="27"/>
      <c r="L61" s="27"/>
      <c r="M61" s="27"/>
      <c r="N61" s="27"/>
      <c r="O61" s="77"/>
      <c r="P61" s="77"/>
      <c r="T61" s="27"/>
      <c r="U61" s="78"/>
      <c r="V61" s="78"/>
      <c r="W61" s="79"/>
      <c r="X61" s="79"/>
      <c r="Y61" s="79"/>
      <c r="Z61" s="27"/>
      <c r="AA61" s="27"/>
      <c r="AB61" s="27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5" customFormat="1">
      <c r="E62" s="20"/>
      <c r="J62" s="27"/>
      <c r="K62" s="27"/>
      <c r="L62" s="27"/>
      <c r="M62" s="27"/>
      <c r="N62" s="27"/>
      <c r="O62" s="77"/>
      <c r="P62" s="77"/>
      <c r="T62" s="27"/>
      <c r="U62" s="78"/>
      <c r="V62" s="78"/>
      <c r="W62" s="79"/>
      <c r="X62" s="79"/>
      <c r="Y62" s="79"/>
      <c r="Z62" s="27"/>
      <c r="AA62" s="27"/>
      <c r="AB62" s="27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5" customFormat="1">
      <c r="J63" s="27"/>
      <c r="K63" s="27"/>
      <c r="L63" s="27"/>
      <c r="M63" s="27"/>
      <c r="N63" s="27"/>
      <c r="O63" s="77"/>
      <c r="P63" s="77"/>
      <c r="T63" s="27"/>
      <c r="U63" s="78"/>
      <c r="V63" s="78"/>
      <c r="W63" s="79"/>
      <c r="X63" s="79"/>
      <c r="Y63" s="79"/>
      <c r="Z63" s="27"/>
      <c r="AA63" s="27"/>
      <c r="AB63" s="27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5" customFormat="1">
      <c r="J64" s="27"/>
      <c r="K64" s="27"/>
      <c r="L64" s="27"/>
      <c r="M64" s="27"/>
      <c r="N64" s="27"/>
      <c r="O64" s="77"/>
      <c r="P64" s="77"/>
      <c r="T64" s="27"/>
      <c r="U64" s="78"/>
      <c r="V64" s="78"/>
      <c r="W64" s="79"/>
      <c r="X64" s="79"/>
      <c r="Y64" s="79"/>
      <c r="Z64" s="27"/>
      <c r="AA64" s="27"/>
      <c r="AB64" s="27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5" customFormat="1">
      <c r="J65" s="27"/>
      <c r="K65" s="27"/>
      <c r="L65" s="27"/>
      <c r="M65" s="27"/>
      <c r="N65" s="27"/>
      <c r="O65" s="77"/>
      <c r="P65" s="77"/>
      <c r="T65" s="27"/>
      <c r="U65" s="78"/>
      <c r="V65" s="78"/>
      <c r="W65" s="79"/>
      <c r="X65" s="79"/>
      <c r="Y65" s="79"/>
      <c r="Z65" s="27"/>
      <c r="AA65" s="27"/>
      <c r="AB65" s="27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5" customFormat="1">
      <c r="J66" s="27"/>
      <c r="K66" s="27"/>
      <c r="L66" s="27"/>
      <c r="M66" s="27"/>
      <c r="N66" s="27"/>
      <c r="O66" s="77"/>
      <c r="P66" s="77"/>
      <c r="T66" s="27"/>
      <c r="U66" s="78"/>
      <c r="V66" s="78"/>
      <c r="W66" s="79"/>
      <c r="X66" s="79"/>
      <c r="Y66" s="79"/>
      <c r="Z66" s="27"/>
      <c r="AA66" s="27"/>
      <c r="AB66" s="27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5" customFormat="1">
      <c r="J67" s="27"/>
      <c r="K67" s="27"/>
      <c r="L67" s="27"/>
      <c r="M67" s="27"/>
      <c r="N67" s="27"/>
      <c r="O67" s="77"/>
      <c r="P67" s="77"/>
      <c r="T67" s="27"/>
      <c r="U67" s="78"/>
      <c r="V67" s="78"/>
      <c r="W67" s="79"/>
      <c r="X67" s="79"/>
      <c r="Y67" s="79"/>
      <c r="Z67" s="27"/>
      <c r="AA67" s="27"/>
      <c r="AB67" s="2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5" customFormat="1">
      <c r="J68" s="27"/>
      <c r="K68" s="27"/>
      <c r="L68" s="27"/>
      <c r="M68" s="27"/>
      <c r="N68" s="27"/>
      <c r="O68" s="77"/>
      <c r="P68" s="77"/>
      <c r="T68" s="27"/>
      <c r="U68" s="78"/>
      <c r="V68" s="78"/>
      <c r="W68" s="79"/>
      <c r="X68" s="79"/>
      <c r="Y68" s="79"/>
      <c r="Z68" s="27"/>
      <c r="AA68" s="27"/>
      <c r="AB68" s="27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5" customFormat="1">
      <c r="J69" s="27"/>
      <c r="K69" s="27"/>
      <c r="L69" s="27"/>
      <c r="M69" s="27"/>
      <c r="N69" s="27"/>
      <c r="O69" s="77"/>
      <c r="P69" s="77"/>
      <c r="T69" s="27"/>
      <c r="U69" s="78"/>
      <c r="V69" s="78"/>
      <c r="W69" s="79"/>
      <c r="X69" s="79"/>
      <c r="Y69" s="79"/>
      <c r="Z69" s="27"/>
      <c r="AA69" s="27"/>
      <c r="AB69" s="27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5" customFormat="1">
      <c r="J70" s="27"/>
      <c r="K70" s="27"/>
      <c r="L70" s="27"/>
      <c r="M70" s="27"/>
      <c r="N70" s="27"/>
      <c r="O70" s="77"/>
      <c r="P70" s="77"/>
      <c r="T70" s="27"/>
      <c r="U70" s="78"/>
      <c r="V70" s="78"/>
      <c r="W70" s="79"/>
      <c r="X70" s="79"/>
      <c r="Y70" s="79"/>
      <c r="Z70" s="27"/>
      <c r="AA70" s="27"/>
      <c r="AB70" s="27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5" customFormat="1">
      <c r="J71" s="27"/>
      <c r="K71" s="27"/>
      <c r="L71" s="27"/>
      <c r="M71" s="27"/>
      <c r="N71" s="27"/>
      <c r="O71" s="77"/>
      <c r="P71" s="77"/>
      <c r="T71" s="27"/>
      <c r="U71" s="78"/>
      <c r="V71" s="78"/>
      <c r="W71" s="79"/>
      <c r="X71" s="79"/>
      <c r="Y71" s="79"/>
      <c r="Z71" s="27"/>
      <c r="AA71" s="27"/>
      <c r="AB71" s="27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5" customFormat="1">
      <c r="J72" s="27"/>
      <c r="K72" s="27"/>
      <c r="L72" s="27"/>
      <c r="M72" s="27"/>
      <c r="N72" s="27"/>
      <c r="O72" s="77"/>
      <c r="P72" s="77"/>
      <c r="T72" s="27"/>
      <c r="U72" s="78"/>
      <c r="V72" s="78"/>
      <c r="W72" s="79"/>
      <c r="X72" s="79"/>
      <c r="Y72" s="79"/>
      <c r="Z72" s="27"/>
      <c r="AA72" s="27"/>
      <c r="AB72" s="27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5" customFormat="1">
      <c r="J73" s="27"/>
      <c r="K73" s="27"/>
      <c r="L73" s="27"/>
      <c r="M73" s="27"/>
      <c r="N73" s="27"/>
      <c r="O73" s="77"/>
      <c r="P73" s="77"/>
      <c r="T73" s="27"/>
      <c r="U73" s="78"/>
      <c r="V73" s="78"/>
      <c r="W73" s="79"/>
      <c r="X73" s="79"/>
      <c r="Y73" s="79"/>
      <c r="Z73" s="27"/>
      <c r="AA73" s="27"/>
      <c r="AB73" s="27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5" customFormat="1">
      <c r="J74" s="27"/>
      <c r="K74" s="27"/>
      <c r="L74" s="27"/>
      <c r="M74" s="27"/>
      <c r="N74" s="27"/>
      <c r="O74" s="77"/>
      <c r="P74" s="77"/>
      <c r="T74" s="27"/>
      <c r="U74" s="78"/>
      <c r="V74" s="78"/>
      <c r="W74" s="79"/>
      <c r="X74" s="79"/>
      <c r="Y74" s="79"/>
      <c r="Z74" s="27"/>
      <c r="AA74" s="27"/>
      <c r="AB74" s="27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5" customFormat="1">
      <c r="J75" s="27"/>
      <c r="K75" s="27"/>
      <c r="L75" s="27"/>
      <c r="M75" s="27"/>
      <c r="N75" s="27"/>
      <c r="O75" s="77"/>
      <c r="P75" s="77"/>
      <c r="T75" s="27"/>
      <c r="U75" s="78"/>
      <c r="V75" s="78"/>
      <c r="W75" s="79"/>
      <c r="X75" s="79"/>
      <c r="Y75" s="79"/>
      <c r="Z75" s="27"/>
      <c r="AA75" s="27"/>
      <c r="AB75" s="27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5" customFormat="1">
      <c r="J76" s="27"/>
      <c r="K76" s="27"/>
      <c r="L76" s="27"/>
      <c r="M76" s="27"/>
      <c r="N76" s="27"/>
      <c r="O76" s="77"/>
      <c r="P76" s="77"/>
      <c r="T76" s="27"/>
      <c r="U76" s="78"/>
      <c r="V76" s="78"/>
      <c r="W76" s="79"/>
      <c r="X76" s="79"/>
      <c r="Y76" s="79"/>
      <c r="Z76" s="27"/>
      <c r="AA76" s="27"/>
      <c r="AB76" s="27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5" customFormat="1">
      <c r="J77" s="27"/>
      <c r="K77" s="27"/>
      <c r="L77" s="27"/>
      <c r="M77" s="27"/>
      <c r="N77" s="27"/>
      <c r="O77" s="77"/>
      <c r="P77" s="77"/>
      <c r="T77" s="27"/>
      <c r="U77" s="78"/>
      <c r="V77" s="78"/>
      <c r="W77" s="79"/>
      <c r="X77" s="79"/>
      <c r="Y77" s="79"/>
      <c r="Z77" s="27"/>
      <c r="AA77" s="27"/>
      <c r="AB77" s="2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5" customFormat="1">
      <c r="J78" s="27"/>
      <c r="K78" s="27"/>
      <c r="L78" s="27"/>
      <c r="M78" s="27"/>
      <c r="N78" s="27"/>
      <c r="O78" s="77"/>
      <c r="P78" s="77"/>
      <c r="T78" s="27"/>
      <c r="U78" s="78"/>
      <c r="V78" s="78"/>
      <c r="W78" s="79"/>
      <c r="X78" s="79"/>
      <c r="Y78" s="79"/>
      <c r="Z78" s="27"/>
      <c r="AA78" s="27"/>
      <c r="AB78" s="27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5" customFormat="1">
      <c r="J79" s="27"/>
      <c r="K79" s="27"/>
      <c r="L79" s="27"/>
      <c r="M79" s="27"/>
      <c r="N79" s="27"/>
      <c r="O79" s="77"/>
      <c r="P79" s="77"/>
      <c r="T79" s="27"/>
      <c r="U79" s="78"/>
      <c r="V79" s="78"/>
      <c r="W79" s="79"/>
      <c r="X79" s="79"/>
      <c r="Y79" s="79"/>
      <c r="Z79" s="27"/>
      <c r="AA79" s="27"/>
      <c r="AB79" s="27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5" customFormat="1">
      <c r="J80" s="27"/>
      <c r="K80" s="27"/>
      <c r="L80" s="27"/>
      <c r="M80" s="27"/>
      <c r="N80" s="27"/>
      <c r="O80" s="77"/>
      <c r="P80" s="77"/>
      <c r="T80" s="27"/>
      <c r="U80" s="78"/>
      <c r="V80" s="78"/>
      <c r="W80" s="79"/>
      <c r="X80" s="79"/>
      <c r="Y80" s="79"/>
      <c r="Z80" s="27"/>
      <c r="AA80" s="27"/>
      <c r="AB80" s="27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5" customFormat="1">
      <c r="J81" s="27"/>
      <c r="K81" s="27"/>
      <c r="L81" s="27"/>
      <c r="M81" s="27"/>
      <c r="N81" s="27"/>
      <c r="O81" s="77"/>
      <c r="P81" s="77"/>
      <c r="T81" s="27"/>
      <c r="U81" s="78"/>
      <c r="V81" s="78"/>
      <c r="W81" s="79"/>
      <c r="X81" s="79"/>
      <c r="Y81" s="79"/>
      <c r="Z81" s="27"/>
      <c r="AA81" s="27"/>
      <c r="AB81" s="27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5" customFormat="1">
      <c r="J82" s="27"/>
      <c r="K82" s="27"/>
      <c r="L82" s="27"/>
      <c r="M82" s="27"/>
      <c r="N82" s="27"/>
      <c r="O82" s="77"/>
      <c r="P82" s="77"/>
      <c r="T82" s="27"/>
      <c r="U82" s="78"/>
      <c r="V82" s="78"/>
      <c r="W82" s="79"/>
      <c r="X82" s="79"/>
      <c r="Y82" s="79"/>
      <c r="Z82" s="27"/>
      <c r="AA82" s="27"/>
      <c r="AB82" s="27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5" customFormat="1">
      <c r="J83" s="27"/>
      <c r="K83" s="27"/>
      <c r="L83" s="27"/>
      <c r="M83" s="27"/>
      <c r="N83" s="27"/>
      <c r="O83" s="77"/>
      <c r="P83" s="77"/>
      <c r="T83" s="27"/>
      <c r="U83" s="78"/>
      <c r="V83" s="78"/>
      <c r="W83" s="79"/>
      <c r="X83" s="79"/>
      <c r="Y83" s="79"/>
      <c r="Z83" s="27"/>
      <c r="AA83" s="27"/>
      <c r="AB83" s="27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5" customFormat="1">
      <c r="J84" s="27"/>
      <c r="K84" s="27"/>
      <c r="L84" s="27"/>
      <c r="M84" s="27"/>
      <c r="N84" s="27"/>
      <c r="O84" s="77"/>
      <c r="P84" s="77"/>
      <c r="T84" s="27"/>
      <c r="U84" s="78"/>
      <c r="V84" s="78"/>
      <c r="W84" s="79"/>
      <c r="X84" s="79"/>
      <c r="Y84" s="79"/>
      <c r="Z84" s="27"/>
      <c r="AA84" s="27"/>
      <c r="AB84" s="27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5" customFormat="1">
      <c r="J85" s="27"/>
      <c r="K85" s="27"/>
      <c r="L85" s="27"/>
      <c r="M85" s="27"/>
      <c r="N85" s="27"/>
      <c r="O85" s="77"/>
      <c r="P85" s="77"/>
      <c r="T85" s="27"/>
      <c r="U85" s="78"/>
      <c r="V85" s="78"/>
      <c r="W85" s="79"/>
      <c r="X85" s="79"/>
      <c r="Y85" s="79"/>
      <c r="Z85" s="27"/>
      <c r="AA85" s="27"/>
      <c r="AB85" s="27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5" customFormat="1">
      <c r="J86" s="27"/>
      <c r="K86" s="27"/>
      <c r="L86" s="27"/>
      <c r="M86" s="27"/>
      <c r="N86" s="27"/>
      <c r="O86" s="77"/>
      <c r="P86" s="77"/>
      <c r="T86" s="27"/>
      <c r="U86" s="78"/>
      <c r="V86" s="78"/>
      <c r="W86" s="79"/>
      <c r="X86" s="79"/>
      <c r="Y86" s="79"/>
      <c r="Z86" s="27"/>
      <c r="AA86" s="27"/>
      <c r="AB86" s="27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5" customFormat="1">
      <c r="O87" s="77"/>
      <c r="P87" s="77"/>
      <c r="U87" s="79"/>
      <c r="V87" s="79"/>
      <c r="W87" s="79"/>
      <c r="X87" s="79"/>
      <c r="Y87" s="79"/>
      <c r="Z87" s="27"/>
      <c r="AA87" s="27"/>
      <c r="AB87" s="2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5" customFormat="1">
      <c r="O88" s="77"/>
      <c r="P88" s="77"/>
      <c r="U88" s="79"/>
      <c r="V88" s="79"/>
      <c r="W88" s="79"/>
      <c r="X88" s="79"/>
      <c r="Y88" s="79"/>
      <c r="Z88" s="27"/>
      <c r="AA88" s="27"/>
      <c r="AB88" s="27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5" customFormat="1">
      <c r="O89" s="77"/>
      <c r="P89" s="77"/>
      <c r="U89" s="79"/>
      <c r="V89" s="79"/>
      <c r="W89" s="79"/>
      <c r="X89" s="79"/>
      <c r="Y89" s="79"/>
      <c r="Z89" s="27"/>
      <c r="AA89" s="27"/>
      <c r="AB89" s="27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5" customFormat="1">
      <c r="O90" s="77"/>
      <c r="P90" s="77"/>
      <c r="U90" s="79"/>
      <c r="V90" s="79"/>
      <c r="W90" s="79"/>
      <c r="X90" s="79"/>
      <c r="Y90" s="79"/>
      <c r="Z90" s="27"/>
      <c r="AA90" s="27"/>
      <c r="AB90" s="27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5" customFormat="1">
      <c r="O91" s="77"/>
      <c r="P91" s="77"/>
      <c r="U91" s="79"/>
      <c r="V91" s="79"/>
      <c r="W91" s="79"/>
      <c r="X91" s="79"/>
      <c r="Y91" s="79"/>
      <c r="Z91" s="27"/>
      <c r="AA91" s="27"/>
      <c r="AB91" s="27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5" customFormat="1">
      <c r="O92" s="77"/>
      <c r="P92" s="77"/>
      <c r="U92" s="79"/>
      <c r="V92" s="79"/>
      <c r="W92" s="79"/>
      <c r="X92" s="79"/>
      <c r="Y92" s="79"/>
      <c r="Z92" s="27"/>
      <c r="AA92" s="27"/>
      <c r="AB92" s="27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5" customFormat="1">
      <c r="O93" s="77"/>
      <c r="P93" s="77"/>
      <c r="U93" s="79"/>
      <c r="V93" s="79"/>
      <c r="W93" s="79"/>
      <c r="X93" s="79"/>
      <c r="Y93" s="79"/>
      <c r="Z93" s="27"/>
      <c r="AA93" s="27"/>
      <c r="AB93" s="27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5" customFormat="1">
      <c r="O94" s="77"/>
      <c r="P94" s="77"/>
      <c r="U94" s="79"/>
      <c r="V94" s="79"/>
      <c r="W94" s="79"/>
      <c r="X94" s="79"/>
      <c r="Y94" s="79"/>
      <c r="Z94" s="27"/>
      <c r="AA94" s="27"/>
      <c r="AB94" s="27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5" customFormat="1">
      <c r="O95" s="77"/>
      <c r="P95" s="77"/>
      <c r="U95" s="79"/>
      <c r="V95" s="79"/>
      <c r="W95" s="79"/>
      <c r="X95" s="79"/>
      <c r="Y95" s="79"/>
      <c r="Z95" s="27"/>
      <c r="AA95" s="27"/>
      <c r="AB95" s="27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5" customFormat="1">
      <c r="O96" s="77"/>
      <c r="P96" s="77"/>
      <c r="U96" s="79"/>
      <c r="V96" s="79"/>
      <c r="W96" s="79"/>
      <c r="X96" s="79"/>
      <c r="Y96" s="79"/>
      <c r="Z96" s="27"/>
      <c r="AA96" s="27"/>
      <c r="AB96" s="27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5" customFormat="1">
      <c r="O97" s="77"/>
      <c r="P97" s="77"/>
      <c r="U97" s="79"/>
      <c r="V97" s="79"/>
      <c r="W97" s="79"/>
      <c r="X97" s="79"/>
      <c r="Y97" s="79"/>
      <c r="Z97" s="27"/>
      <c r="AA97" s="27"/>
      <c r="AB97" s="2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5" customFormat="1">
      <c r="O98" s="77"/>
      <c r="P98" s="77"/>
      <c r="U98" s="79"/>
      <c r="V98" s="79"/>
      <c r="W98" s="79"/>
      <c r="X98" s="79"/>
      <c r="Y98" s="79"/>
      <c r="Z98" s="27"/>
      <c r="AA98" s="27"/>
      <c r="AB98" s="27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5" customFormat="1">
      <c r="O99" s="77"/>
      <c r="P99" s="77"/>
      <c r="U99" s="79"/>
      <c r="V99" s="79"/>
      <c r="W99" s="79"/>
      <c r="X99" s="79"/>
      <c r="Y99" s="79"/>
      <c r="Z99" s="27"/>
      <c r="AA99" s="27"/>
      <c r="AB99" s="27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5" customFormat="1">
      <c r="O100" s="77"/>
      <c r="P100" s="77"/>
      <c r="U100" s="79"/>
      <c r="V100" s="79"/>
      <c r="W100" s="79"/>
      <c r="X100" s="79"/>
      <c r="Y100" s="79"/>
      <c r="Z100" s="27"/>
      <c r="AA100" s="27"/>
      <c r="AB100" s="27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5" customFormat="1">
      <c r="O101" s="77"/>
      <c r="P101" s="77"/>
      <c r="U101" s="79"/>
      <c r="V101" s="79"/>
      <c r="W101" s="79"/>
      <c r="X101" s="79"/>
      <c r="Y101" s="79"/>
      <c r="Z101" s="27"/>
      <c r="AA101" s="27"/>
      <c r="AB101" s="27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5" customFormat="1">
      <c r="O102" s="77"/>
      <c r="P102" s="77"/>
      <c r="U102" s="79"/>
      <c r="V102" s="79"/>
      <c r="W102" s="79"/>
      <c r="X102" s="79"/>
      <c r="Y102" s="79"/>
      <c r="Z102" s="27"/>
      <c r="AA102" s="27"/>
      <c r="AB102" s="27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5" customFormat="1">
      <c r="O103" s="77"/>
      <c r="P103" s="77"/>
      <c r="U103" s="79"/>
      <c r="V103" s="79"/>
      <c r="W103" s="79"/>
      <c r="X103" s="79"/>
      <c r="Y103" s="79"/>
      <c r="Z103" s="27"/>
      <c r="AA103" s="27"/>
      <c r="AB103" s="27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5" customFormat="1">
      <c r="O104" s="77"/>
      <c r="P104" s="77"/>
      <c r="U104" s="79"/>
      <c r="V104" s="79"/>
      <c r="W104" s="79"/>
      <c r="X104" s="79"/>
      <c r="Y104" s="79"/>
      <c r="Z104" s="27"/>
      <c r="AA104" s="27"/>
      <c r="AB104" s="27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5" customFormat="1">
      <c r="O105" s="77"/>
      <c r="P105" s="77"/>
      <c r="U105" s="79"/>
      <c r="V105" s="79"/>
      <c r="W105" s="79"/>
      <c r="X105" s="79"/>
      <c r="Y105" s="79"/>
      <c r="Z105" s="27"/>
      <c r="AA105" s="27"/>
      <c r="AB105" s="27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5" customFormat="1">
      <c r="O106" s="77"/>
      <c r="P106" s="77"/>
      <c r="U106" s="79"/>
      <c r="V106" s="79"/>
      <c r="W106" s="79"/>
      <c r="X106" s="79"/>
      <c r="Y106" s="79"/>
      <c r="Z106" s="27"/>
      <c r="AA106" s="27"/>
      <c r="AB106" s="27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5" customFormat="1">
      <c r="O107" s="77"/>
      <c r="P107" s="77"/>
      <c r="U107" s="79"/>
      <c r="V107" s="79"/>
      <c r="W107" s="79"/>
      <c r="X107" s="79"/>
      <c r="Y107" s="79"/>
      <c r="Z107" s="27"/>
      <c r="AA107" s="27"/>
      <c r="AB107" s="2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5" customFormat="1">
      <c r="O108" s="77"/>
      <c r="P108" s="77"/>
      <c r="U108" s="79"/>
      <c r="V108" s="79"/>
      <c r="W108" s="79"/>
      <c r="X108" s="79"/>
      <c r="Y108" s="79"/>
      <c r="Z108" s="27"/>
      <c r="AA108" s="27"/>
      <c r="AB108" s="27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5" customFormat="1">
      <c r="O109" s="77"/>
      <c r="P109" s="77"/>
      <c r="U109" s="79"/>
      <c r="V109" s="79"/>
      <c r="W109" s="79"/>
      <c r="X109" s="79"/>
      <c r="Y109" s="79"/>
      <c r="Z109" s="27"/>
      <c r="AA109" s="27"/>
      <c r="AB109" s="27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5" customFormat="1">
      <c r="O110" s="77"/>
      <c r="P110" s="77"/>
      <c r="U110" s="79"/>
      <c r="V110" s="79"/>
      <c r="W110" s="79"/>
      <c r="X110" s="79"/>
      <c r="Y110" s="79"/>
      <c r="Z110" s="27"/>
      <c r="AA110" s="27"/>
      <c r="AB110" s="27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5" customFormat="1">
      <c r="O111" s="77"/>
      <c r="P111" s="77"/>
      <c r="U111" s="79"/>
      <c r="V111" s="79"/>
      <c r="W111" s="79"/>
      <c r="X111" s="79"/>
      <c r="Y111" s="79"/>
      <c r="Z111" s="27"/>
      <c r="AA111" s="27"/>
      <c r="AB111" s="27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5" customFormat="1">
      <c r="O112" s="77"/>
      <c r="P112" s="77"/>
      <c r="U112" s="79"/>
      <c r="V112" s="79"/>
      <c r="W112" s="79"/>
      <c r="X112" s="79"/>
      <c r="Y112" s="79"/>
      <c r="Z112" s="27"/>
      <c r="AA112" s="27"/>
      <c r="AB112" s="27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5" customFormat="1">
      <c r="O113" s="77"/>
      <c r="P113" s="77"/>
      <c r="U113" s="79"/>
      <c r="V113" s="79"/>
      <c r="W113" s="79"/>
      <c r="X113" s="79"/>
      <c r="Y113" s="79"/>
      <c r="Z113" s="27"/>
      <c r="AA113" s="27"/>
      <c r="AB113" s="27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5" customFormat="1">
      <c r="O114" s="77"/>
      <c r="P114" s="77"/>
      <c r="U114" s="79"/>
      <c r="V114" s="79"/>
      <c r="W114" s="79"/>
      <c r="X114" s="79"/>
      <c r="Y114" s="79"/>
      <c r="Z114" s="27"/>
      <c r="AA114" s="27"/>
      <c r="AB114" s="27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5" customFormat="1">
      <c r="O115" s="77"/>
      <c r="P115" s="77"/>
      <c r="U115" s="79"/>
      <c r="V115" s="79"/>
      <c r="W115" s="79"/>
      <c r="X115" s="79"/>
      <c r="Y115" s="79"/>
      <c r="Z115" s="27"/>
      <c r="AA115" s="27"/>
      <c r="AB115" s="27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5" customFormat="1">
      <c r="O116" s="77"/>
      <c r="P116" s="77"/>
      <c r="U116" s="79"/>
      <c r="V116" s="79"/>
      <c r="W116" s="79"/>
      <c r="X116" s="79"/>
      <c r="Y116" s="79"/>
      <c r="Z116" s="27"/>
      <c r="AA116" s="27"/>
      <c r="AB116" s="27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5" customFormat="1">
      <c r="O117" s="77"/>
      <c r="P117" s="77"/>
      <c r="U117" s="79"/>
      <c r="V117" s="79"/>
      <c r="W117" s="79"/>
      <c r="X117" s="79"/>
      <c r="Y117" s="79"/>
      <c r="Z117" s="27"/>
      <c r="AA117" s="27"/>
      <c r="AB117" s="2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5" customFormat="1">
      <c r="O118" s="77"/>
      <c r="P118" s="77"/>
      <c r="U118" s="79"/>
      <c r="V118" s="79"/>
      <c r="W118" s="79"/>
      <c r="X118" s="79"/>
      <c r="Y118" s="79"/>
      <c r="Z118" s="27"/>
      <c r="AA118" s="27"/>
      <c r="AB118" s="27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5" customFormat="1">
      <c r="O119" s="77"/>
      <c r="P119" s="77"/>
      <c r="U119" s="79"/>
      <c r="V119" s="79"/>
      <c r="W119" s="79"/>
      <c r="X119" s="79"/>
      <c r="Y119" s="79"/>
      <c r="Z119" s="27"/>
      <c r="AA119" s="27"/>
      <c r="AB119" s="27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5" customFormat="1">
      <c r="O120" s="77"/>
      <c r="P120" s="77"/>
      <c r="U120" s="79"/>
      <c r="V120" s="79"/>
      <c r="W120" s="79"/>
      <c r="X120" s="79"/>
      <c r="Y120" s="79"/>
      <c r="Z120" s="27"/>
      <c r="AA120" s="27"/>
      <c r="AB120" s="27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5" customFormat="1">
      <c r="O121" s="77"/>
      <c r="P121" s="77"/>
      <c r="U121" s="79"/>
      <c r="V121" s="79"/>
      <c r="W121" s="79"/>
      <c r="X121" s="79"/>
      <c r="Y121" s="79"/>
      <c r="Z121" s="27"/>
      <c r="AA121" s="27"/>
      <c r="AB121" s="27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5" customFormat="1">
      <c r="O122" s="77"/>
      <c r="P122" s="77"/>
      <c r="U122" s="79"/>
      <c r="V122" s="79"/>
      <c r="W122" s="79"/>
      <c r="X122" s="79"/>
      <c r="Y122" s="79"/>
      <c r="Z122" s="27"/>
      <c r="AA122" s="27"/>
      <c r="AB122" s="27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5" customFormat="1">
      <c r="O123" s="77"/>
      <c r="P123" s="77"/>
      <c r="U123" s="79"/>
      <c r="V123" s="79"/>
      <c r="W123" s="79"/>
      <c r="X123" s="79"/>
      <c r="Y123" s="79"/>
      <c r="Z123" s="27"/>
      <c r="AA123" s="27"/>
      <c r="AB123" s="27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5" customFormat="1">
      <c r="O124" s="77"/>
      <c r="P124" s="77"/>
      <c r="U124" s="79"/>
      <c r="V124" s="79"/>
      <c r="W124" s="79"/>
      <c r="X124" s="79"/>
      <c r="Y124" s="79"/>
      <c r="Z124" s="27"/>
      <c r="AA124" s="27"/>
      <c r="AB124" s="27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5" customFormat="1">
      <c r="O125" s="77"/>
      <c r="P125" s="77"/>
      <c r="U125" s="79"/>
      <c r="V125" s="79"/>
      <c r="W125" s="79"/>
      <c r="X125" s="79"/>
      <c r="Y125" s="79"/>
      <c r="Z125" s="27"/>
      <c r="AA125" s="27"/>
      <c r="AB125" s="27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5" customFormat="1">
      <c r="O126" s="77"/>
      <c r="P126" s="77"/>
      <c r="U126" s="79"/>
      <c r="V126" s="79"/>
      <c r="W126" s="79"/>
      <c r="X126" s="79"/>
      <c r="Y126" s="79"/>
      <c r="Z126" s="27"/>
      <c r="AA126" s="27"/>
      <c r="AB126" s="27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5" customFormat="1">
      <c r="O127" s="77"/>
      <c r="P127" s="77"/>
      <c r="U127" s="79"/>
      <c r="V127" s="79"/>
      <c r="W127" s="79"/>
      <c r="X127" s="79"/>
      <c r="Y127" s="79"/>
      <c r="Z127" s="27"/>
      <c r="AA127" s="27"/>
      <c r="AB127" s="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5" customFormat="1">
      <c r="O128" s="77"/>
      <c r="P128" s="77"/>
      <c r="U128" s="79"/>
      <c r="V128" s="79"/>
      <c r="W128" s="79"/>
      <c r="X128" s="79"/>
      <c r="Y128" s="79"/>
      <c r="Z128" s="27"/>
      <c r="AA128" s="27"/>
      <c r="AB128" s="27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5" customFormat="1">
      <c r="O129" s="77"/>
      <c r="P129" s="77"/>
      <c r="U129" s="79"/>
      <c r="V129" s="79"/>
      <c r="W129" s="79"/>
      <c r="X129" s="79"/>
      <c r="Y129" s="79"/>
      <c r="Z129" s="27"/>
      <c r="AA129" s="27"/>
      <c r="AB129" s="27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5" customFormat="1">
      <c r="O130" s="77"/>
      <c r="P130" s="77"/>
      <c r="U130" s="79"/>
      <c r="V130" s="79"/>
      <c r="W130" s="79"/>
      <c r="X130" s="79"/>
      <c r="Y130" s="79"/>
      <c r="Z130" s="27"/>
      <c r="AA130" s="27"/>
      <c r="AB130" s="27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5" customFormat="1">
      <c r="O131" s="77"/>
      <c r="P131" s="77"/>
      <c r="U131" s="79"/>
      <c r="V131" s="79"/>
      <c r="W131" s="79"/>
      <c r="X131" s="79"/>
      <c r="Y131" s="79"/>
      <c r="Z131" s="27"/>
      <c r="AA131" s="27"/>
      <c r="AB131" s="27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5" customFormat="1">
      <c r="O132" s="77"/>
      <c r="P132" s="77"/>
      <c r="U132" s="79"/>
      <c r="V132" s="79"/>
      <c r="W132" s="79"/>
      <c r="X132" s="79"/>
      <c r="Y132" s="79"/>
      <c r="Z132" s="27"/>
      <c r="AA132" s="27"/>
      <c r="AB132" s="27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5" customFormat="1">
      <c r="O133" s="77"/>
      <c r="P133" s="77"/>
      <c r="U133" s="79"/>
      <c r="V133" s="79"/>
      <c r="W133" s="79"/>
      <c r="X133" s="79"/>
      <c r="Y133" s="79"/>
      <c r="Z133" s="27"/>
      <c r="AA133" s="27"/>
      <c r="AB133" s="27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5" customFormat="1">
      <c r="O134" s="77"/>
      <c r="P134" s="77"/>
      <c r="U134" s="79"/>
      <c r="V134" s="79"/>
      <c r="W134" s="79"/>
      <c r="X134" s="79"/>
      <c r="Y134" s="79"/>
      <c r="Z134" s="27"/>
      <c r="AA134" s="27"/>
      <c r="AB134" s="27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5" customFormat="1">
      <c r="O135" s="77"/>
      <c r="P135" s="77"/>
      <c r="U135" s="79"/>
      <c r="V135" s="79"/>
      <c r="W135" s="79"/>
      <c r="X135" s="79"/>
      <c r="Y135" s="79"/>
      <c r="Z135" s="27"/>
      <c r="AA135" s="27"/>
      <c r="AB135" s="27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5" customFormat="1">
      <c r="O136" s="77"/>
      <c r="P136" s="77"/>
      <c r="U136" s="79"/>
      <c r="V136" s="79"/>
      <c r="W136" s="79"/>
      <c r="X136" s="79"/>
      <c r="Y136" s="79"/>
      <c r="Z136" s="27"/>
      <c r="AA136" s="27"/>
      <c r="AB136" s="27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5" customFormat="1">
      <c r="O137" s="77"/>
      <c r="P137" s="77"/>
      <c r="U137" s="79"/>
      <c r="V137" s="79"/>
      <c r="W137" s="79"/>
      <c r="X137" s="79"/>
      <c r="Y137" s="79"/>
      <c r="Z137" s="27"/>
      <c r="AA137" s="27"/>
      <c r="AB137" s="2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5" customFormat="1">
      <c r="O138" s="77"/>
      <c r="P138" s="77"/>
      <c r="U138" s="79"/>
      <c r="V138" s="79"/>
      <c r="W138" s="79"/>
      <c r="X138" s="79"/>
      <c r="Y138" s="79"/>
      <c r="Z138" s="27"/>
      <c r="AA138" s="27"/>
      <c r="AB138" s="27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5" customFormat="1">
      <c r="O139" s="77"/>
      <c r="P139" s="77"/>
      <c r="U139" s="79"/>
      <c r="V139" s="79"/>
      <c r="W139" s="79"/>
      <c r="X139" s="79"/>
      <c r="Y139" s="79"/>
      <c r="Z139" s="27"/>
      <c r="AA139" s="27"/>
      <c r="AB139" s="27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5" customFormat="1">
      <c r="O140" s="77"/>
      <c r="P140" s="77"/>
      <c r="U140" s="79"/>
      <c r="V140" s="79"/>
      <c r="W140" s="79"/>
      <c r="X140" s="79"/>
      <c r="Y140" s="79"/>
      <c r="Z140" s="27"/>
      <c r="AA140" s="27"/>
      <c r="AB140" s="27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5" customFormat="1">
      <c r="O141" s="77"/>
      <c r="P141" s="77"/>
      <c r="U141" s="79"/>
      <c r="V141" s="79"/>
      <c r="W141" s="79"/>
      <c r="X141" s="79"/>
      <c r="Y141" s="79"/>
      <c r="Z141" s="27"/>
      <c r="AA141" s="27"/>
      <c r="AB141" s="27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5" customFormat="1">
      <c r="O142" s="77"/>
      <c r="P142" s="77"/>
      <c r="U142" s="79"/>
      <c r="V142" s="79"/>
      <c r="W142" s="79"/>
      <c r="X142" s="79"/>
      <c r="Y142" s="79"/>
      <c r="Z142" s="27"/>
      <c r="AA142" s="27"/>
      <c r="AB142" s="27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5" customFormat="1">
      <c r="O143" s="77"/>
      <c r="P143" s="77"/>
      <c r="U143" s="79"/>
      <c r="V143" s="79"/>
      <c r="W143" s="79"/>
      <c r="X143" s="79"/>
      <c r="Y143" s="79"/>
      <c r="Z143" s="27"/>
      <c r="AA143" s="27"/>
      <c r="AB143" s="27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5" customFormat="1">
      <c r="O144" s="77"/>
      <c r="P144" s="77"/>
      <c r="U144" s="79"/>
      <c r="V144" s="79"/>
      <c r="W144" s="79"/>
      <c r="X144" s="79"/>
      <c r="Y144" s="79"/>
      <c r="Z144" s="27"/>
      <c r="AA144" s="27"/>
      <c r="AB144" s="27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5" customFormat="1">
      <c r="O145" s="77"/>
      <c r="P145" s="77"/>
      <c r="U145" s="79"/>
      <c r="V145" s="79"/>
      <c r="W145" s="79"/>
      <c r="X145" s="79"/>
      <c r="Y145" s="79"/>
      <c r="Z145" s="27"/>
      <c r="AA145" s="27"/>
      <c r="AB145" s="27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5" customFormat="1">
      <c r="O146" s="77"/>
      <c r="P146" s="77"/>
      <c r="U146" s="79"/>
      <c r="V146" s="79"/>
      <c r="W146" s="79"/>
      <c r="X146" s="79"/>
      <c r="Y146" s="79"/>
      <c r="Z146" s="27"/>
      <c r="AA146" s="27"/>
      <c r="AB146" s="27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5" customFormat="1">
      <c r="O147" s="77"/>
      <c r="P147" s="77"/>
      <c r="U147" s="79"/>
      <c r="V147" s="79"/>
      <c r="W147" s="79"/>
      <c r="X147" s="79"/>
      <c r="Y147" s="79"/>
      <c r="Z147" s="27"/>
      <c r="AA147" s="27"/>
      <c r="AB147" s="2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5" customFormat="1">
      <c r="O148" s="77"/>
      <c r="P148" s="77"/>
      <c r="U148" s="79"/>
      <c r="V148" s="79"/>
      <c r="W148" s="79"/>
      <c r="X148" s="79"/>
      <c r="Y148" s="79"/>
      <c r="Z148" s="27"/>
      <c r="AA148" s="27"/>
      <c r="AB148" s="27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5" customFormat="1">
      <c r="O149" s="77"/>
      <c r="P149" s="77"/>
      <c r="U149" s="79"/>
      <c r="V149" s="79"/>
      <c r="W149" s="79"/>
      <c r="X149" s="79"/>
      <c r="Y149" s="79"/>
      <c r="Z149" s="27"/>
      <c r="AA149" s="27"/>
      <c r="AB149" s="27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5" customFormat="1">
      <c r="O150" s="77"/>
      <c r="P150" s="77"/>
      <c r="U150" s="79"/>
      <c r="V150" s="79"/>
      <c r="W150" s="79"/>
      <c r="X150" s="79"/>
      <c r="Y150" s="79"/>
      <c r="Z150" s="27"/>
      <c r="AA150" s="27"/>
      <c r="AB150" s="27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5" customFormat="1">
      <c r="O151" s="77"/>
      <c r="P151" s="77"/>
      <c r="U151" s="79"/>
      <c r="V151" s="79"/>
      <c r="W151" s="79"/>
      <c r="X151" s="79"/>
      <c r="Y151" s="79"/>
      <c r="Z151" s="27"/>
      <c r="AA151" s="27"/>
      <c r="AB151" s="27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5" customFormat="1">
      <c r="O152" s="77"/>
      <c r="P152" s="77"/>
      <c r="U152" s="79"/>
      <c r="V152" s="79"/>
      <c r="W152" s="79"/>
      <c r="X152" s="79"/>
      <c r="Y152" s="79"/>
      <c r="Z152" s="27"/>
      <c r="AA152" s="27"/>
      <c r="AB152" s="27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5" customFormat="1">
      <c r="O153" s="77"/>
      <c r="P153" s="77"/>
      <c r="U153" s="79"/>
      <c r="V153" s="79"/>
      <c r="W153" s="79"/>
      <c r="X153" s="79"/>
      <c r="Y153" s="79"/>
      <c r="Z153" s="27"/>
      <c r="AA153" s="27"/>
      <c r="AB153" s="27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5" customFormat="1">
      <c r="O154" s="77"/>
      <c r="P154" s="77"/>
      <c r="U154" s="79"/>
      <c r="V154" s="79"/>
      <c r="W154" s="79"/>
      <c r="X154" s="79"/>
      <c r="Y154" s="79"/>
      <c r="Z154" s="27"/>
      <c r="AA154" s="27"/>
      <c r="AB154" s="27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5" customFormat="1">
      <c r="O155" s="77"/>
      <c r="P155" s="77"/>
      <c r="U155" s="79"/>
      <c r="V155" s="79"/>
      <c r="W155" s="79"/>
      <c r="X155" s="79"/>
      <c r="Y155" s="79"/>
      <c r="Z155" s="27"/>
      <c r="AA155" s="27"/>
      <c r="AB155" s="27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5" customFormat="1">
      <c r="O156" s="77"/>
      <c r="P156" s="77"/>
      <c r="U156" s="79"/>
      <c r="V156" s="79"/>
      <c r="W156" s="79"/>
      <c r="X156" s="79"/>
      <c r="Y156" s="79"/>
      <c r="Z156" s="27"/>
      <c r="AA156" s="27"/>
      <c r="AB156" s="27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5" customFormat="1">
      <c r="O157" s="77"/>
      <c r="P157" s="77"/>
      <c r="U157" s="79"/>
      <c r="V157" s="79"/>
      <c r="W157" s="79"/>
      <c r="X157" s="79"/>
      <c r="Y157" s="79"/>
      <c r="Z157" s="27"/>
      <c r="AA157" s="27"/>
      <c r="AB157" s="2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5" customFormat="1">
      <c r="O158" s="77"/>
      <c r="P158" s="77"/>
      <c r="U158" s="79"/>
      <c r="V158" s="79"/>
      <c r="W158" s="79"/>
      <c r="X158" s="79"/>
      <c r="Y158" s="79"/>
      <c r="Z158" s="27"/>
      <c r="AA158" s="27"/>
      <c r="AB158" s="27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5" customFormat="1">
      <c r="O159" s="77"/>
      <c r="P159" s="77"/>
      <c r="U159" s="79"/>
      <c r="V159" s="79"/>
      <c r="W159" s="79"/>
      <c r="X159" s="79"/>
      <c r="Y159" s="79"/>
      <c r="Z159" s="27"/>
      <c r="AA159" s="27"/>
      <c r="AB159" s="27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5" customFormat="1">
      <c r="O160" s="77"/>
      <c r="P160" s="77"/>
      <c r="U160" s="79"/>
      <c r="V160" s="79"/>
      <c r="W160" s="79"/>
      <c r="X160" s="79"/>
      <c r="Y160" s="79"/>
      <c r="Z160" s="27"/>
      <c r="AA160" s="27"/>
      <c r="AB160" s="27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5" customFormat="1">
      <c r="O161" s="77"/>
      <c r="P161" s="77"/>
      <c r="U161" s="79"/>
      <c r="V161" s="79"/>
      <c r="W161" s="79"/>
      <c r="X161" s="79"/>
      <c r="Y161" s="79"/>
      <c r="Z161" s="27"/>
      <c r="AA161" s="27"/>
      <c r="AB161" s="27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5" customFormat="1">
      <c r="O162" s="77"/>
      <c r="P162" s="77"/>
      <c r="U162" s="79"/>
      <c r="V162" s="79"/>
      <c r="W162" s="79"/>
      <c r="X162" s="79"/>
      <c r="Y162" s="79"/>
      <c r="Z162" s="27"/>
      <c r="AA162" s="27"/>
      <c r="AB162" s="27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5" customFormat="1">
      <c r="O163" s="77"/>
      <c r="P163" s="77"/>
      <c r="U163" s="79"/>
      <c r="V163" s="79"/>
      <c r="W163" s="79"/>
      <c r="X163" s="79"/>
      <c r="Y163" s="79"/>
      <c r="Z163" s="27"/>
      <c r="AA163" s="27"/>
      <c r="AB163" s="27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5" customFormat="1">
      <c r="O164" s="77"/>
      <c r="P164" s="77"/>
      <c r="U164" s="79"/>
      <c r="V164" s="79"/>
      <c r="W164" s="79"/>
      <c r="X164" s="79"/>
      <c r="Y164" s="79"/>
      <c r="Z164" s="27"/>
      <c r="AA164" s="27"/>
      <c r="AB164" s="27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5" customFormat="1">
      <c r="O165" s="77"/>
      <c r="P165" s="77"/>
      <c r="U165" s="79"/>
      <c r="V165" s="79"/>
      <c r="W165" s="79"/>
      <c r="X165" s="79"/>
      <c r="Y165" s="79"/>
      <c r="Z165" s="27"/>
      <c r="AA165" s="27"/>
      <c r="AB165" s="27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5" customFormat="1">
      <c r="O166" s="77"/>
      <c r="P166" s="77"/>
      <c r="U166" s="79"/>
      <c r="V166" s="79"/>
      <c r="W166" s="79"/>
      <c r="X166" s="79"/>
      <c r="Y166" s="79"/>
      <c r="Z166" s="27"/>
      <c r="AA166" s="27"/>
      <c r="AB166" s="27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5" customFormat="1">
      <c r="O167" s="77"/>
      <c r="P167" s="77"/>
      <c r="U167" s="79"/>
      <c r="V167" s="79"/>
      <c r="W167" s="79"/>
      <c r="X167" s="79"/>
      <c r="Y167" s="79"/>
      <c r="Z167" s="27"/>
      <c r="AA167" s="27"/>
      <c r="AB167" s="2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5" customFormat="1">
      <c r="O168" s="77"/>
      <c r="P168" s="77"/>
      <c r="U168" s="79"/>
      <c r="V168" s="79"/>
      <c r="W168" s="79"/>
      <c r="X168" s="79"/>
      <c r="Y168" s="79"/>
      <c r="Z168" s="27"/>
      <c r="AA168" s="27"/>
      <c r="AB168" s="27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5" customFormat="1">
      <c r="O169" s="77"/>
      <c r="P169" s="77"/>
      <c r="U169" s="79"/>
      <c r="V169" s="79"/>
      <c r="W169" s="79"/>
      <c r="X169" s="79"/>
      <c r="Y169" s="79"/>
      <c r="Z169" s="27"/>
      <c r="AA169" s="27"/>
      <c r="AB169" s="27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5" customFormat="1">
      <c r="O170" s="77"/>
      <c r="P170" s="77"/>
      <c r="U170" s="79"/>
      <c r="V170" s="79"/>
      <c r="W170" s="79"/>
      <c r="X170" s="79"/>
      <c r="Y170" s="79"/>
      <c r="Z170" s="27"/>
      <c r="AA170" s="27"/>
      <c r="AB170" s="27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5" customFormat="1">
      <c r="O171" s="77"/>
      <c r="P171" s="77"/>
      <c r="U171" s="79"/>
      <c r="V171" s="79"/>
      <c r="W171" s="79"/>
      <c r="X171" s="79"/>
      <c r="Y171" s="79"/>
      <c r="Z171" s="27"/>
      <c r="AA171" s="27"/>
      <c r="AB171" s="27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5" customFormat="1">
      <c r="O172" s="77"/>
      <c r="P172" s="77"/>
      <c r="U172" s="79"/>
      <c r="V172" s="79"/>
      <c r="W172" s="79"/>
      <c r="X172" s="79"/>
      <c r="Y172" s="79"/>
      <c r="Z172" s="27"/>
      <c r="AA172" s="27"/>
      <c r="AB172" s="27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5" customFormat="1">
      <c r="O173" s="77"/>
      <c r="P173" s="77"/>
      <c r="U173" s="79"/>
      <c r="V173" s="79"/>
      <c r="W173" s="79"/>
      <c r="X173" s="79"/>
      <c r="Y173" s="79"/>
      <c r="Z173" s="27"/>
      <c r="AA173" s="27"/>
      <c r="AB173" s="27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5" customFormat="1">
      <c r="O174" s="77"/>
      <c r="P174" s="77"/>
      <c r="U174" s="79"/>
      <c r="V174" s="79"/>
      <c r="W174" s="79"/>
      <c r="X174" s="79"/>
      <c r="Y174" s="79"/>
      <c r="Z174" s="27"/>
      <c r="AA174" s="27"/>
      <c r="AB174" s="27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</sheetData>
  <mergeCells count="3">
    <mergeCell ref="C1:E1"/>
    <mergeCell ref="M1:Y1"/>
    <mergeCell ref="X14:Y26"/>
  </mergeCells>
  <hyperlinks>
    <hyperlink ref="N4" r:id="rId1" xr:uid="{C7651354-860B-497F-8735-BDE754B8AF10}"/>
    <hyperlink ref="M5" r:id="rId2" display="https://contrataciondelestado.es/wps/poc?uri=deeplink%3Adetalle_licitacion&amp;idEvl=jq0zbXhrdQdvYnTkQN0%2FZA%3D%3D" xr:uid="{1D180D9C-3208-4F36-8D31-6913249CEE16}"/>
    <hyperlink ref="N5" r:id="rId3" xr:uid="{BDA4F41C-7F66-4520-993A-F6E9345148D1}"/>
    <hyperlink ref="N6" r:id="rId4" xr:uid="{705F316D-8910-4C4A-BB8A-650F1DF5F70C}"/>
    <hyperlink ref="M11" r:id="rId5" display="https://contrataciondelestado.es/wps/poc?uri=deeplink%3Adetalle_licitacion&amp;idEvl=jq0zbXhrdQdvYnTkQN0%2FZA%3D%3D" xr:uid="{3CF368E0-890A-44B1-A581-C59E608B961B}"/>
    <hyperlink ref="N11" r:id="rId6" display="Perfil Contratante" xr:uid="{F78D1525-8120-484F-A492-7B69D063ACEA}"/>
    <hyperlink ref="M12" r:id="rId7" display="https://contrataciondelestado.es/wps/poc?uri=deeplink%3Adetalle_licitacion&amp;idEvl=jq0zbXhrdQdvYnTkQN0%2FZA%3D%3D" xr:uid="{131762D8-C977-4DF7-A4E1-F3F6F1421A84}"/>
    <hyperlink ref="N12" r:id="rId8" xr:uid="{A42C106F-9A60-435E-B14F-C9D87A1BD6D9}"/>
    <hyperlink ref="N7" r:id="rId9" xr:uid="{807A8FB1-E176-4D49-9BEF-75DA271FBF5A}"/>
    <hyperlink ref="N8" r:id="rId10" xr:uid="{80135F6E-B870-4A6E-A5DB-AC25DC89AC12}"/>
    <hyperlink ref="N9" r:id="rId11" xr:uid="{135B09E1-A3E7-4C6C-87FA-181395E3F4C7}"/>
    <hyperlink ref="N10" r:id="rId12" xr:uid="{487B9C68-F577-46CA-B769-33538C274005}"/>
  </hyperlinks>
  <pageMargins left="0" right="0" top="0.39370078740157505" bottom="0.39370078740157505" header="0" footer="0"/>
  <pageSetup paperSize="9" fitToWidth="0" fitToHeight="0" pageOrder="overThenDown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4"/>
  <sheetViews>
    <sheetView zoomScale="78" zoomScaleNormal="78" workbookViewId="0">
      <selection sqref="A1:Y26"/>
    </sheetView>
  </sheetViews>
  <sheetFormatPr baseColWidth="10" defaultRowHeight="15"/>
  <cols>
    <col min="1" max="1" width="4.85546875" style="25" customWidth="1"/>
    <col min="2" max="2" width="38.42578125" style="25" customWidth="1"/>
    <col min="3" max="3" width="6.28515625" style="25" customWidth="1"/>
    <col min="4" max="4" width="4.5703125" style="25" customWidth="1"/>
    <col min="5" max="5" width="54.5703125" style="25" customWidth="1"/>
    <col min="6" max="6" width="6.42578125" style="25" customWidth="1"/>
    <col min="7" max="7" width="9.85546875" style="25" customWidth="1"/>
    <col min="8" max="8" width="8.5703125" style="25" customWidth="1"/>
    <col min="9" max="9" width="8.85546875" style="25" bestFit="1" customWidth="1"/>
    <col min="10" max="10" width="13.85546875" style="25" customWidth="1"/>
    <col min="11" max="12" width="13.5703125" style="25" customWidth="1"/>
    <col min="13" max="13" width="14.28515625" style="25" customWidth="1"/>
    <col min="14" max="14" width="18.5703125" style="25" customWidth="1"/>
    <col min="15" max="15" width="12" style="77" customWidth="1"/>
    <col min="16" max="16" width="7.85546875" style="77" customWidth="1"/>
    <col min="17" max="17" width="10" style="25" customWidth="1"/>
    <col min="18" max="18" width="11.42578125" style="25" customWidth="1"/>
    <col min="19" max="19" width="45.42578125" style="25" customWidth="1"/>
    <col min="20" max="20" width="13.5703125" style="25" customWidth="1"/>
    <col min="21" max="21" width="14.5703125" style="79" customWidth="1"/>
    <col min="22" max="22" width="13.5703125" style="79" customWidth="1"/>
    <col min="23" max="23" width="9" style="79" customWidth="1"/>
    <col min="24" max="24" width="13" style="79" customWidth="1"/>
    <col min="25" max="25" width="16.28515625" style="79" customWidth="1"/>
    <col min="26" max="65" width="12.140625" style="25" customWidth="1"/>
    <col min="66" max="1024" width="12.140625" customWidth="1"/>
    <col min="1025" max="1025" width="11.42578125" customWidth="1"/>
  </cols>
  <sheetData>
    <row r="1" spans="1:1024" ht="110.85" customHeight="1">
      <c r="A1" s="139"/>
      <c r="B1" s="140"/>
      <c r="C1" s="169"/>
      <c r="D1" s="169"/>
      <c r="E1" s="169"/>
      <c r="F1" s="141"/>
      <c r="G1" s="141"/>
      <c r="H1" s="141"/>
      <c r="I1" s="142"/>
      <c r="J1" s="142"/>
      <c r="K1" s="142"/>
      <c r="L1" s="143"/>
      <c r="M1" s="170" t="s">
        <v>207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1024" ht="12.75" customHeight="1">
      <c r="A2" s="144"/>
      <c r="B2" s="145"/>
      <c r="C2" s="146"/>
      <c r="D2" s="145"/>
      <c r="E2" s="147"/>
      <c r="F2" s="147"/>
      <c r="G2" s="148"/>
      <c r="H2" s="148"/>
      <c r="I2" s="148"/>
      <c r="J2" s="148"/>
      <c r="K2" s="149"/>
      <c r="L2" s="150"/>
      <c r="M2" s="138"/>
      <c r="N2" s="31"/>
      <c r="O2" s="32"/>
      <c r="P2" s="30"/>
      <c r="Q2" s="33"/>
      <c r="R2" s="31"/>
      <c r="S2" s="32"/>
      <c r="T2" s="30"/>
      <c r="U2" s="34"/>
      <c r="V2" s="31"/>
      <c r="W2" s="32"/>
      <c r="X2" s="32"/>
      <c r="Y2" s="35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1024" ht="142.35" customHeight="1">
      <c r="A3" s="37"/>
      <c r="B3" s="37" t="s">
        <v>29</v>
      </c>
      <c r="C3" s="38" t="s">
        <v>30</v>
      </c>
      <c r="D3" s="38" t="s">
        <v>31</v>
      </c>
      <c r="E3" s="37" t="s">
        <v>32</v>
      </c>
      <c r="F3" s="38" t="s">
        <v>33</v>
      </c>
      <c r="G3" s="38" t="s">
        <v>34</v>
      </c>
      <c r="H3" s="38" t="s">
        <v>35</v>
      </c>
      <c r="I3" s="38" t="s">
        <v>189</v>
      </c>
      <c r="J3" s="39" t="s">
        <v>36</v>
      </c>
      <c r="K3" s="37" t="s">
        <v>2</v>
      </c>
      <c r="L3" s="40" t="s">
        <v>37</v>
      </c>
      <c r="M3" s="40" t="s">
        <v>38</v>
      </c>
      <c r="N3" s="37" t="s">
        <v>39</v>
      </c>
      <c r="O3" s="41" t="s">
        <v>40</v>
      </c>
      <c r="P3" s="41" t="s">
        <v>41</v>
      </c>
      <c r="Q3" s="41" t="s">
        <v>42</v>
      </c>
      <c r="R3" s="41" t="s">
        <v>43</v>
      </c>
      <c r="S3" s="37" t="s">
        <v>44</v>
      </c>
      <c r="T3" s="40" t="s">
        <v>45</v>
      </c>
      <c r="U3" s="37" t="s">
        <v>2</v>
      </c>
      <c r="V3" s="38" t="s">
        <v>46</v>
      </c>
      <c r="W3" s="116" t="s">
        <v>47</v>
      </c>
      <c r="X3" s="42" t="s">
        <v>48</v>
      </c>
      <c r="Y3" s="43" t="s">
        <v>49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</row>
    <row r="4" spans="1:1024" ht="39.75" customHeight="1">
      <c r="A4" s="1">
        <v>1</v>
      </c>
      <c r="B4" s="2" t="s">
        <v>3</v>
      </c>
      <c r="C4" s="3" t="s">
        <v>4</v>
      </c>
      <c r="D4" s="3" t="s">
        <v>5</v>
      </c>
      <c r="E4" s="4" t="s">
        <v>50</v>
      </c>
      <c r="F4" s="4">
        <v>2</v>
      </c>
      <c r="G4" s="5" t="s">
        <v>6</v>
      </c>
      <c r="H4" s="5" t="s">
        <v>51</v>
      </c>
      <c r="I4" s="3" t="s">
        <v>7</v>
      </c>
      <c r="J4" s="6">
        <v>15058.18</v>
      </c>
      <c r="K4" s="6">
        <f>+J4*0.21</f>
        <v>3162.2177999999999</v>
      </c>
      <c r="L4" s="6">
        <f>J4+K4</f>
        <v>18220.397799999999</v>
      </c>
      <c r="M4" s="6">
        <v>17316.91</v>
      </c>
      <c r="N4" s="162" t="s">
        <v>193</v>
      </c>
      <c r="O4" s="3">
        <v>4</v>
      </c>
      <c r="P4" s="3">
        <v>0</v>
      </c>
      <c r="Q4" s="7">
        <f>+(P4/O4)</f>
        <v>0</v>
      </c>
      <c r="R4" s="8" t="s">
        <v>8</v>
      </c>
      <c r="S4" s="9" t="s">
        <v>9</v>
      </c>
      <c r="T4" s="6">
        <v>12953.37</v>
      </c>
      <c r="U4" s="6">
        <f>+T4*0.21</f>
        <v>2720.2076999999999</v>
      </c>
      <c r="V4" s="6">
        <f>T4+U4</f>
        <v>15673.577700000002</v>
      </c>
      <c r="W4" s="10">
        <f>1-V4/L4</f>
        <v>0.13977851240986616</v>
      </c>
      <c r="X4" s="11">
        <v>44273</v>
      </c>
      <c r="Y4" s="47" t="s">
        <v>160</v>
      </c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</row>
    <row r="5" spans="1:1024" ht="39.75" customHeight="1">
      <c r="A5" s="1">
        <v>2</v>
      </c>
      <c r="B5" s="2" t="s">
        <v>11</v>
      </c>
      <c r="C5" s="3" t="s">
        <v>12</v>
      </c>
      <c r="D5" s="3" t="s">
        <v>13</v>
      </c>
      <c r="E5" s="4" t="s">
        <v>53</v>
      </c>
      <c r="F5" s="4">
        <v>2</v>
      </c>
      <c r="G5" s="5" t="s">
        <v>54</v>
      </c>
      <c r="H5" s="3" t="s">
        <v>54</v>
      </c>
      <c r="I5" s="6" t="s">
        <v>55</v>
      </c>
      <c r="J5" s="6">
        <v>8500.5</v>
      </c>
      <c r="K5" s="6">
        <f>+J5*0.21</f>
        <v>1785.105</v>
      </c>
      <c r="L5" s="6">
        <f>J5+K5</f>
        <v>10285.605</v>
      </c>
      <c r="M5" s="6">
        <v>17001</v>
      </c>
      <c r="N5" s="162" t="s">
        <v>193</v>
      </c>
      <c r="O5" s="3">
        <v>0</v>
      </c>
      <c r="P5" s="3">
        <v>0</v>
      </c>
      <c r="Q5" s="48" t="s">
        <v>56</v>
      </c>
      <c r="R5" s="9"/>
      <c r="S5" s="6"/>
      <c r="T5" s="6"/>
      <c r="U5" s="6"/>
      <c r="V5" s="6"/>
      <c r="W5" s="11"/>
      <c r="X5" s="49">
        <v>44297</v>
      </c>
      <c r="Y5" s="50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</row>
    <row r="6" spans="1:1024" s="23" customFormat="1" ht="48" customHeight="1">
      <c r="A6" s="51" t="s">
        <v>101</v>
      </c>
      <c r="B6" s="46" t="s">
        <v>57</v>
      </c>
      <c r="C6" s="46" t="s">
        <v>12</v>
      </c>
      <c r="D6" s="46" t="s">
        <v>5</v>
      </c>
      <c r="E6" s="52" t="s">
        <v>58</v>
      </c>
      <c r="F6" s="53" t="s">
        <v>59</v>
      </c>
      <c r="G6" s="52" t="s">
        <v>60</v>
      </c>
      <c r="H6" s="52" t="s">
        <v>61</v>
      </c>
      <c r="I6" s="46" t="s">
        <v>7</v>
      </c>
      <c r="J6" s="54">
        <v>9703.2900000000009</v>
      </c>
      <c r="K6" s="54">
        <v>2037.69</v>
      </c>
      <c r="L6" s="6">
        <f t="shared" ref="L6:L8" si="0">J6+K6</f>
        <v>11740.980000000001</v>
      </c>
      <c r="M6" s="54">
        <v>14331.9</v>
      </c>
      <c r="N6" s="162" t="s">
        <v>193</v>
      </c>
      <c r="O6" s="46">
        <v>5</v>
      </c>
      <c r="P6" s="46">
        <v>0</v>
      </c>
      <c r="Q6" s="7">
        <f>+(P6/O6)</f>
        <v>0</v>
      </c>
      <c r="R6" s="46" t="s">
        <v>62</v>
      </c>
      <c r="S6" s="46" t="s">
        <v>63</v>
      </c>
      <c r="T6" s="54">
        <v>3643.09</v>
      </c>
      <c r="U6" s="54">
        <v>765.05</v>
      </c>
      <c r="V6" s="6">
        <f t="shared" ref="V6:V8" si="1">T6+U6</f>
        <v>4408.1400000000003</v>
      </c>
      <c r="W6" s="10">
        <f t="shared" ref="W6:W11" si="2">1-V6/L6</f>
        <v>0.62455093186429078</v>
      </c>
      <c r="X6" s="55">
        <v>44357</v>
      </c>
      <c r="Y6" s="81" t="s">
        <v>98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</row>
    <row r="7" spans="1:1024" s="23" customFormat="1" ht="59.25" customHeight="1">
      <c r="A7" s="58" t="s">
        <v>102</v>
      </c>
      <c r="B7" s="59" t="s">
        <v>57</v>
      </c>
      <c r="C7" s="60" t="s">
        <v>12</v>
      </c>
      <c r="D7" s="60" t="s">
        <v>5</v>
      </c>
      <c r="E7" s="52" t="s">
        <v>64</v>
      </c>
      <c r="F7" s="61" t="s">
        <v>59</v>
      </c>
      <c r="G7" s="62" t="s">
        <v>60</v>
      </c>
      <c r="H7" s="62" t="s">
        <v>61</v>
      </c>
      <c r="I7" s="60" t="s">
        <v>7</v>
      </c>
      <c r="J7" s="63">
        <v>7047</v>
      </c>
      <c r="K7" s="63">
        <v>1479.87</v>
      </c>
      <c r="L7" s="6">
        <f t="shared" si="0"/>
        <v>8526.869999999999</v>
      </c>
      <c r="M7" s="63">
        <v>10962</v>
      </c>
      <c r="N7" s="163" t="s">
        <v>193</v>
      </c>
      <c r="O7" s="60">
        <v>7</v>
      </c>
      <c r="P7" s="60">
        <v>2</v>
      </c>
      <c r="Q7" s="7">
        <f>+(P7/O7)</f>
        <v>0.2857142857142857</v>
      </c>
      <c r="R7" s="60" t="s">
        <v>65</v>
      </c>
      <c r="S7" s="60" t="s">
        <v>66</v>
      </c>
      <c r="T7" s="63">
        <v>5790.64</v>
      </c>
      <c r="U7" s="63">
        <v>1216.04</v>
      </c>
      <c r="V7" s="6">
        <f t="shared" si="1"/>
        <v>7006.68</v>
      </c>
      <c r="W7" s="10">
        <f t="shared" si="2"/>
        <v>0.17828230053935368</v>
      </c>
      <c r="X7" s="64">
        <v>44362</v>
      </c>
      <c r="Y7" s="81" t="s">
        <v>99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</row>
    <row r="8" spans="1:1024" s="28" customFormat="1" ht="59.25" customHeight="1">
      <c r="A8" s="58" t="s">
        <v>103</v>
      </c>
      <c r="B8" s="59" t="s">
        <v>57</v>
      </c>
      <c r="C8" s="60" t="s">
        <v>12</v>
      </c>
      <c r="D8" s="60" t="s">
        <v>5</v>
      </c>
      <c r="E8" s="52" t="s">
        <v>67</v>
      </c>
      <c r="F8" s="61" t="s">
        <v>59</v>
      </c>
      <c r="G8" s="62" t="s">
        <v>61</v>
      </c>
      <c r="H8" s="62" t="s">
        <v>51</v>
      </c>
      <c r="I8" s="60" t="s">
        <v>7</v>
      </c>
      <c r="J8" s="63">
        <v>5551.65</v>
      </c>
      <c r="K8" s="63">
        <v>1165.8499999999999</v>
      </c>
      <c r="L8" s="6">
        <f t="shared" si="0"/>
        <v>6717.5</v>
      </c>
      <c r="M8" s="63">
        <v>6587.6</v>
      </c>
      <c r="N8" s="163" t="s">
        <v>193</v>
      </c>
      <c r="O8" s="60">
        <v>7</v>
      </c>
      <c r="P8" s="60">
        <v>1</v>
      </c>
      <c r="Q8" s="7">
        <f>+(P8/O8)</f>
        <v>0.14285714285714285</v>
      </c>
      <c r="R8" s="60" t="s">
        <v>68</v>
      </c>
      <c r="S8" s="60" t="s">
        <v>69</v>
      </c>
      <c r="T8" s="63">
        <v>4925.8100000000004</v>
      </c>
      <c r="U8" s="63">
        <v>1034.42</v>
      </c>
      <c r="V8" s="6">
        <f t="shared" si="1"/>
        <v>5960.2300000000005</v>
      </c>
      <c r="W8" s="10">
        <f t="shared" si="2"/>
        <v>0.11273092668403417</v>
      </c>
      <c r="X8" s="64">
        <v>44361</v>
      </c>
      <c r="Y8" s="81" t="s">
        <v>100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</row>
    <row r="9" spans="1:1024" s="82" customFormat="1" ht="59.25" customHeight="1">
      <c r="A9" s="58">
        <v>4</v>
      </c>
      <c r="B9" s="59" t="s">
        <v>92</v>
      </c>
      <c r="C9" s="60" t="s">
        <v>12</v>
      </c>
      <c r="D9" s="60" t="s">
        <v>94</v>
      </c>
      <c r="E9" s="52" t="s">
        <v>93</v>
      </c>
      <c r="F9" s="61" t="s">
        <v>95</v>
      </c>
      <c r="G9" s="62" t="s">
        <v>60</v>
      </c>
      <c r="H9" s="62" t="s">
        <v>51</v>
      </c>
      <c r="I9" s="60" t="s">
        <v>7</v>
      </c>
      <c r="J9" s="63">
        <v>28586</v>
      </c>
      <c r="K9" s="63">
        <v>6003.06</v>
      </c>
      <c r="L9" s="6">
        <f t="shared" ref="L9:L10" si="3">J9+K9</f>
        <v>34589.06</v>
      </c>
      <c r="M9" s="63">
        <v>28586</v>
      </c>
      <c r="N9" s="163" t="s">
        <v>193</v>
      </c>
      <c r="O9" s="60">
        <v>1</v>
      </c>
      <c r="P9" s="60">
        <v>0</v>
      </c>
      <c r="Q9" s="7">
        <f>+(P9/O9)</f>
        <v>0</v>
      </c>
      <c r="R9" s="60" t="s">
        <v>96</v>
      </c>
      <c r="S9" s="60" t="s">
        <v>97</v>
      </c>
      <c r="T9" s="63">
        <v>22762.45</v>
      </c>
      <c r="U9" s="63">
        <v>4780.1099999999997</v>
      </c>
      <c r="V9" s="6">
        <f t="shared" ref="V9:V11" si="4">T9+U9</f>
        <v>27542.560000000001</v>
      </c>
      <c r="W9" s="10">
        <f t="shared" si="2"/>
        <v>0.20372048271910237</v>
      </c>
      <c r="X9" s="64">
        <v>44362</v>
      </c>
      <c r="Y9" s="81" t="s">
        <v>100</v>
      </c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</row>
    <row r="10" spans="1:1024" s="160" customFormat="1" ht="59.25" customHeight="1">
      <c r="A10" s="1" t="s">
        <v>190</v>
      </c>
      <c r="B10" s="59" t="s">
        <v>120</v>
      </c>
      <c r="C10" s="60" t="s">
        <v>12</v>
      </c>
      <c r="D10" s="60" t="s">
        <v>5</v>
      </c>
      <c r="E10" s="52" t="s">
        <v>121</v>
      </c>
      <c r="F10" s="61" t="s">
        <v>122</v>
      </c>
      <c r="G10" s="62" t="s">
        <v>123</v>
      </c>
      <c r="H10" s="62" t="s">
        <v>60</v>
      </c>
      <c r="I10" s="60" t="s">
        <v>7</v>
      </c>
      <c r="J10" s="63">
        <v>9615.3799999999992</v>
      </c>
      <c r="K10" s="63">
        <f>J10*0.04</f>
        <v>384.61519999999996</v>
      </c>
      <c r="L10" s="6">
        <f t="shared" si="3"/>
        <v>9999.9951999999994</v>
      </c>
      <c r="M10" s="63">
        <v>38461.519999999997</v>
      </c>
      <c r="N10" s="163" t="s">
        <v>193</v>
      </c>
      <c r="O10" s="60">
        <v>2</v>
      </c>
      <c r="P10" s="60">
        <v>1</v>
      </c>
      <c r="Q10" s="7">
        <f>+(P10/O10)</f>
        <v>0.5</v>
      </c>
      <c r="R10" s="60" t="s">
        <v>124</v>
      </c>
      <c r="S10" s="60" t="s">
        <v>125</v>
      </c>
      <c r="T10" s="63">
        <v>9615.3799999999992</v>
      </c>
      <c r="U10" s="63">
        <f>T10*0.04</f>
        <v>384.61519999999996</v>
      </c>
      <c r="V10" s="6">
        <f t="shared" ref="V10" si="5">T10+U10</f>
        <v>9999.9951999999994</v>
      </c>
      <c r="W10" s="10">
        <f t="shared" ref="W10" si="6">1-V10/L10</f>
        <v>0</v>
      </c>
      <c r="X10" s="64">
        <v>44440</v>
      </c>
      <c r="Y10" s="81" t="s">
        <v>126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</row>
    <row r="11" spans="1:1024" ht="48.75" customHeight="1">
      <c r="A11" s="58" t="s">
        <v>191</v>
      </c>
      <c r="B11" s="2" t="s">
        <v>192</v>
      </c>
      <c r="C11" s="3" t="s">
        <v>12</v>
      </c>
      <c r="D11" s="3" t="s">
        <v>13</v>
      </c>
      <c r="E11" s="4" t="s">
        <v>187</v>
      </c>
      <c r="F11" s="4">
        <v>2</v>
      </c>
      <c r="G11" s="5" t="s">
        <v>61</v>
      </c>
      <c r="H11" s="3" t="s">
        <v>54</v>
      </c>
      <c r="I11" s="6" t="s">
        <v>184</v>
      </c>
      <c r="J11" s="6">
        <v>13606</v>
      </c>
      <c r="K11" s="6">
        <f>+J11*0.21</f>
        <v>2857.2599999999998</v>
      </c>
      <c r="L11" s="6">
        <f>J11+K11</f>
        <v>16463.259999999998</v>
      </c>
      <c r="M11" s="6">
        <v>45022</v>
      </c>
      <c r="N11" s="162" t="s">
        <v>52</v>
      </c>
      <c r="O11" s="3">
        <v>2</v>
      </c>
      <c r="P11" s="3">
        <v>0</v>
      </c>
      <c r="Q11" s="48" t="s">
        <v>56</v>
      </c>
      <c r="R11" s="9" t="s">
        <v>185</v>
      </c>
      <c r="S11" s="6" t="s">
        <v>186</v>
      </c>
      <c r="T11" s="6">
        <v>9962.4</v>
      </c>
      <c r="U11" s="6">
        <v>2092.1</v>
      </c>
      <c r="V11" s="6">
        <f t="shared" si="4"/>
        <v>12054.5</v>
      </c>
      <c r="W11" s="10">
        <f t="shared" si="2"/>
        <v>0.267793863426806</v>
      </c>
      <c r="X11" s="49">
        <v>44515</v>
      </c>
      <c r="Y11" s="161">
        <v>44523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</row>
    <row r="12" spans="1:1024" ht="48.75" customHeight="1">
      <c r="A12" s="1">
        <v>6</v>
      </c>
      <c r="B12" s="2" t="s">
        <v>192</v>
      </c>
      <c r="C12" s="3" t="s">
        <v>12</v>
      </c>
      <c r="D12" s="3" t="s">
        <v>13</v>
      </c>
      <c r="E12" s="4" t="s">
        <v>188</v>
      </c>
      <c r="F12" s="4">
        <v>2</v>
      </c>
      <c r="G12" s="5" t="s">
        <v>60</v>
      </c>
      <c r="H12" s="3" t="s">
        <v>61</v>
      </c>
      <c r="I12" s="6" t="s">
        <v>55</v>
      </c>
      <c r="J12" s="6">
        <v>8100</v>
      </c>
      <c r="K12" s="6">
        <f>+J12*0.21</f>
        <v>1701</v>
      </c>
      <c r="L12" s="6">
        <f>J12+K12</f>
        <v>9801</v>
      </c>
      <c r="M12" s="6">
        <v>12048</v>
      </c>
      <c r="N12" s="162" t="s">
        <v>52</v>
      </c>
      <c r="O12" s="3">
        <v>0</v>
      </c>
      <c r="P12" s="3">
        <v>0</v>
      </c>
      <c r="Q12" s="48" t="s">
        <v>56</v>
      </c>
      <c r="R12" s="9"/>
      <c r="S12" s="6"/>
      <c r="T12" s="6"/>
      <c r="U12" s="6"/>
      <c r="V12" s="6"/>
      <c r="W12" s="10"/>
      <c r="X12" s="49">
        <v>44515</v>
      </c>
      <c r="Y12" s="16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</row>
    <row r="13" spans="1:1024">
      <c r="A13" s="151"/>
      <c r="B13" s="13"/>
      <c r="C13" s="13"/>
      <c r="D13" s="13"/>
      <c r="E13" s="14" t="s">
        <v>70</v>
      </c>
      <c r="F13" s="15"/>
      <c r="G13" s="15"/>
      <c r="H13" s="15"/>
      <c r="I13" s="13"/>
      <c r="J13" s="65">
        <f>SUM(J4:J12)</f>
        <v>105768</v>
      </c>
      <c r="K13" s="65">
        <f>SUM(K4:K12)</f>
        <v>20576.667999999998</v>
      </c>
      <c r="L13" s="65">
        <f>SUM(L4:L12)</f>
        <v>126344.66799999999</v>
      </c>
      <c r="M13" s="65">
        <f>SUM(M4:M12)</f>
        <v>190316.93</v>
      </c>
      <c r="N13" s="17"/>
      <c r="O13" s="66"/>
      <c r="P13" s="66"/>
      <c r="Q13" s="18"/>
      <c r="R13" s="18"/>
      <c r="S13" s="18"/>
      <c r="T13" s="16">
        <f>SUM(T4:T12)</f>
        <v>69653.14</v>
      </c>
      <c r="U13" s="16">
        <f>SUM(U4:U12)</f>
        <v>12992.5429</v>
      </c>
      <c r="V13" s="16">
        <f>SUM(V4:V12)</f>
        <v>82645.682900000014</v>
      </c>
      <c r="W13" s="117">
        <f>1-V13/(L13-L5-L12)</f>
        <v>0.2222173022295727</v>
      </c>
      <c r="X13" s="67"/>
      <c r="Y13" s="68"/>
      <c r="Z13" s="69"/>
      <c r="AA13" s="69"/>
      <c r="AB13" s="6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</row>
    <row r="14" spans="1:1024">
      <c r="A14" s="20"/>
      <c r="B14" s="20"/>
      <c r="C14" s="20"/>
      <c r="D14" s="20"/>
      <c r="E14" s="21"/>
      <c r="F14" s="21"/>
      <c r="G14" s="21"/>
      <c r="H14" s="21"/>
      <c r="I14" s="20"/>
      <c r="J14" s="27"/>
      <c r="K14" s="22"/>
      <c r="L14" s="22"/>
      <c r="M14" s="22"/>
      <c r="N14" s="22"/>
      <c r="O14" s="70"/>
      <c r="P14" s="70"/>
      <c r="Q14" s="71"/>
      <c r="R14" s="71"/>
      <c r="S14" s="71"/>
      <c r="T14" s="22"/>
      <c r="U14" s="72"/>
      <c r="V14" s="72"/>
      <c r="W14" s="73"/>
      <c r="X14" s="172"/>
      <c r="Y14" s="172"/>
      <c r="Z14" s="22"/>
      <c r="AA14" s="22"/>
      <c r="AB14" s="22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spans="1:1024">
      <c r="A15" s="20"/>
      <c r="B15" s="153" t="s">
        <v>71</v>
      </c>
      <c r="C15" s="20"/>
      <c r="D15" s="20"/>
      <c r="E15" s="24"/>
      <c r="F15" s="24"/>
      <c r="G15" s="152"/>
      <c r="H15" s="156" t="s">
        <v>81</v>
      </c>
      <c r="I15" s="154"/>
      <c r="J15" s="154"/>
      <c r="K15" s="157"/>
      <c r="L15" s="158"/>
      <c r="M15" s="158"/>
      <c r="N15" s="22"/>
      <c r="O15" s="70"/>
      <c r="P15" s="70"/>
      <c r="Q15" s="20"/>
      <c r="R15" s="20"/>
      <c r="S15" s="20"/>
      <c r="T15" s="22"/>
      <c r="U15" s="72"/>
      <c r="V15" s="72"/>
      <c r="W15" s="74"/>
      <c r="X15" s="172"/>
      <c r="Y15" s="172"/>
      <c r="Z15" s="22"/>
      <c r="AA15" s="22"/>
      <c r="AB15" s="22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spans="1:1024">
      <c r="A16" s="20"/>
      <c r="B16" s="20"/>
      <c r="C16" s="20" t="s">
        <v>72</v>
      </c>
      <c r="D16" s="20"/>
      <c r="E16" s="21"/>
      <c r="F16" s="21"/>
      <c r="G16" s="21"/>
      <c r="H16" s="154"/>
      <c r="I16" s="155"/>
      <c r="J16" s="154" t="s">
        <v>82</v>
      </c>
      <c r="K16" s="157"/>
      <c r="L16" s="158"/>
      <c r="M16" s="158"/>
      <c r="N16" s="22"/>
      <c r="O16" s="70"/>
      <c r="P16" s="70"/>
      <c r="Q16" s="20"/>
      <c r="R16" s="20"/>
      <c r="S16" s="20"/>
      <c r="T16" s="22"/>
      <c r="U16" s="72"/>
      <c r="V16" s="72"/>
      <c r="W16" s="74"/>
      <c r="X16" s="172"/>
      <c r="Y16" s="172"/>
      <c r="Z16" s="22"/>
      <c r="AA16" s="22"/>
      <c r="AB16" s="22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spans="1:65">
      <c r="A17" s="20"/>
      <c r="B17" s="20"/>
      <c r="C17" s="20" t="s">
        <v>73</v>
      </c>
      <c r="D17" s="20"/>
      <c r="E17" s="21"/>
      <c r="F17" s="21"/>
      <c r="G17" s="21"/>
      <c r="H17" s="154"/>
      <c r="I17" s="155"/>
      <c r="J17" s="154" t="s">
        <v>83</v>
      </c>
      <c r="K17" s="157"/>
      <c r="L17" s="158"/>
      <c r="M17" s="158"/>
      <c r="N17" s="22"/>
      <c r="O17" s="70"/>
      <c r="P17" s="70"/>
      <c r="Q17" s="20"/>
      <c r="R17" s="20"/>
      <c r="S17" s="75"/>
      <c r="T17" s="22"/>
      <c r="U17" s="72"/>
      <c r="V17" s="72"/>
      <c r="W17" s="74"/>
      <c r="X17" s="172"/>
      <c r="Y17" s="172"/>
      <c r="Z17" s="22"/>
      <c r="AA17" s="22"/>
      <c r="AB17" s="22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1:65">
      <c r="A18" s="20"/>
      <c r="B18" s="20"/>
      <c r="C18" s="20" t="s">
        <v>74</v>
      </c>
      <c r="D18" s="20"/>
      <c r="E18" s="21"/>
      <c r="F18" s="21"/>
      <c r="G18" s="21"/>
      <c r="H18" s="154"/>
      <c r="I18" s="155"/>
      <c r="J18" s="154" t="s">
        <v>84</v>
      </c>
      <c r="K18" s="157"/>
      <c r="L18" s="158"/>
      <c r="M18" s="158"/>
      <c r="N18" s="22"/>
      <c r="O18" s="70"/>
      <c r="P18" s="70"/>
      <c r="Q18" s="20"/>
      <c r="R18" s="20"/>
      <c r="S18" s="75"/>
      <c r="T18" s="22"/>
      <c r="U18" s="72"/>
      <c r="V18" s="72"/>
      <c r="W18" s="74"/>
      <c r="X18" s="172"/>
      <c r="Y18" s="172"/>
      <c r="Z18" s="22"/>
      <c r="AA18" s="22"/>
      <c r="AB18" s="22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19" spans="1:65">
      <c r="A19" s="20"/>
      <c r="B19" s="20"/>
      <c r="C19" s="20" t="s">
        <v>75</v>
      </c>
      <c r="D19" s="20"/>
      <c r="E19" s="21"/>
      <c r="F19" s="21"/>
      <c r="G19" s="21"/>
      <c r="H19" s="154"/>
      <c r="I19" s="155"/>
      <c r="J19" s="154" t="s">
        <v>85</v>
      </c>
      <c r="K19" s="157"/>
      <c r="L19" s="158"/>
      <c r="M19" s="158"/>
      <c r="N19" s="22"/>
      <c r="O19" s="70"/>
      <c r="P19" s="70"/>
      <c r="Q19" s="20"/>
      <c r="R19" s="20"/>
      <c r="S19" s="75"/>
      <c r="T19" s="22"/>
      <c r="U19" s="72"/>
      <c r="V19" s="72"/>
      <c r="W19" s="74"/>
      <c r="X19" s="172"/>
      <c r="Y19" s="172"/>
      <c r="Z19" s="22"/>
      <c r="AA19" s="22"/>
      <c r="AB19" s="22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</row>
    <row r="20" spans="1:65">
      <c r="A20" s="20"/>
      <c r="B20" s="20"/>
      <c r="C20" s="20"/>
      <c r="D20" s="20"/>
      <c r="E20" s="21"/>
      <c r="F20" s="21"/>
      <c r="G20" s="21"/>
      <c r="H20" s="154"/>
      <c r="I20" s="154"/>
      <c r="J20" s="154"/>
      <c r="K20" s="157"/>
      <c r="L20" s="158"/>
      <c r="M20" s="158"/>
      <c r="N20" s="22"/>
      <c r="O20" s="70"/>
      <c r="P20" s="70"/>
      <c r="Q20" s="20"/>
      <c r="R20" s="20"/>
      <c r="S20" s="20"/>
      <c r="T20" s="22"/>
      <c r="U20" s="72"/>
      <c r="V20" s="72"/>
      <c r="W20" s="74"/>
      <c r="X20" s="172"/>
      <c r="Y20" s="172"/>
      <c r="Z20" s="22"/>
      <c r="AA20" s="22"/>
      <c r="AB20" s="22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</row>
    <row r="21" spans="1:65">
      <c r="A21" s="20"/>
      <c r="B21" s="153" t="s">
        <v>76</v>
      </c>
      <c r="C21" s="20"/>
      <c r="D21" s="20"/>
      <c r="E21" s="21"/>
      <c r="F21" s="21"/>
      <c r="G21" s="21"/>
      <c r="H21" s="156" t="s">
        <v>86</v>
      </c>
      <c r="I21" s="154"/>
      <c r="J21" s="154"/>
      <c r="K21" s="157"/>
      <c r="L21" s="158"/>
      <c r="M21" s="158"/>
      <c r="N21" s="22"/>
      <c r="O21" s="70"/>
      <c r="P21" s="70"/>
      <c r="Q21" s="20"/>
      <c r="R21" s="20"/>
      <c r="S21" s="20"/>
      <c r="T21" s="22"/>
      <c r="U21" s="72"/>
      <c r="V21" s="72"/>
      <c r="W21" s="74"/>
      <c r="X21" s="172"/>
      <c r="Y21" s="172"/>
      <c r="Z21" s="22"/>
      <c r="AA21" s="22"/>
      <c r="AB21" s="22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</row>
    <row r="22" spans="1:65">
      <c r="A22" s="20"/>
      <c r="B22" s="20"/>
      <c r="C22" s="20" t="s">
        <v>77</v>
      </c>
      <c r="D22" s="20"/>
      <c r="E22" s="21"/>
      <c r="F22" s="21"/>
      <c r="G22" s="21"/>
      <c r="H22" s="154"/>
      <c r="I22" s="155"/>
      <c r="J22" s="154" t="s">
        <v>87</v>
      </c>
      <c r="K22" s="154"/>
      <c r="L22" s="158"/>
      <c r="M22" s="158"/>
      <c r="N22" s="22"/>
      <c r="O22" s="70"/>
      <c r="P22" s="70"/>
      <c r="Q22" s="20"/>
      <c r="R22" s="20"/>
      <c r="S22" s="20"/>
      <c r="T22" s="22"/>
      <c r="U22" s="72"/>
      <c r="V22" s="72"/>
      <c r="W22" s="74"/>
      <c r="X22" s="172"/>
      <c r="Y22" s="172"/>
      <c r="Z22" s="22"/>
      <c r="AA22" s="22"/>
      <c r="AB22" s="22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</row>
    <row r="23" spans="1:65">
      <c r="A23" s="20"/>
      <c r="B23" s="20"/>
      <c r="C23" s="20" t="s">
        <v>78</v>
      </c>
      <c r="D23" s="20"/>
      <c r="E23" s="21"/>
      <c r="F23" s="21"/>
      <c r="G23" s="21"/>
      <c r="H23" s="154"/>
      <c r="I23" s="155"/>
      <c r="J23" s="154" t="s">
        <v>88</v>
      </c>
      <c r="K23" s="154"/>
      <c r="L23" s="158"/>
      <c r="M23" s="158"/>
      <c r="N23" s="22"/>
      <c r="O23" s="70"/>
      <c r="P23" s="70"/>
      <c r="Q23" s="20"/>
      <c r="R23" s="20"/>
      <c r="S23" s="20"/>
      <c r="T23" s="22"/>
      <c r="U23" s="72"/>
      <c r="V23" s="72"/>
      <c r="W23" s="74"/>
      <c r="X23" s="172"/>
      <c r="Y23" s="172"/>
      <c r="Z23" s="22"/>
      <c r="AA23" s="22"/>
      <c r="AB23" s="22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</row>
    <row r="24" spans="1:65">
      <c r="A24" s="20"/>
      <c r="B24" s="20"/>
      <c r="C24" s="20" t="s">
        <v>79</v>
      </c>
      <c r="D24" s="20"/>
      <c r="E24" s="21"/>
      <c r="F24" s="21"/>
      <c r="G24" s="21"/>
      <c r="H24" s="154"/>
      <c r="I24" s="155"/>
      <c r="J24" s="154" t="s">
        <v>89</v>
      </c>
      <c r="K24" s="154"/>
      <c r="L24" s="158"/>
      <c r="M24" s="158"/>
      <c r="N24" s="22"/>
      <c r="O24" s="70"/>
      <c r="P24" s="70"/>
      <c r="Q24" s="20"/>
      <c r="R24" s="20"/>
      <c r="S24" s="20"/>
      <c r="T24" s="22"/>
      <c r="U24" s="72"/>
      <c r="V24" s="72"/>
      <c r="W24" s="74"/>
      <c r="X24" s="172"/>
      <c r="Y24" s="172"/>
      <c r="Z24" s="22"/>
      <c r="AA24" s="22"/>
      <c r="AB24" s="22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</row>
    <row r="25" spans="1:65">
      <c r="A25" s="20"/>
      <c r="B25" s="20"/>
      <c r="C25" s="20" t="s">
        <v>80</v>
      </c>
      <c r="D25" s="20"/>
      <c r="E25" s="21"/>
      <c r="F25" s="21"/>
      <c r="G25" s="21"/>
      <c r="H25" s="154"/>
      <c r="I25" s="155"/>
      <c r="J25" s="154" t="s">
        <v>90</v>
      </c>
      <c r="K25" s="154"/>
      <c r="L25" s="158"/>
      <c r="M25" s="158"/>
      <c r="N25" s="22"/>
      <c r="O25" s="70"/>
      <c r="P25" s="70"/>
      <c r="Q25" s="20"/>
      <c r="R25" s="20"/>
      <c r="S25" s="20"/>
      <c r="T25" s="22"/>
      <c r="U25" s="72"/>
      <c r="V25" s="72"/>
      <c r="W25" s="74"/>
      <c r="X25" s="172"/>
      <c r="Y25" s="172"/>
      <c r="Z25" s="22"/>
      <c r="AA25" s="22"/>
      <c r="AB25" s="22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</row>
    <row r="26" spans="1:65">
      <c r="A26" s="20"/>
      <c r="B26" s="20"/>
      <c r="C26" s="20"/>
      <c r="D26" s="20"/>
      <c r="E26" s="21"/>
      <c r="F26" s="21"/>
      <c r="G26" s="21"/>
      <c r="H26" s="154"/>
      <c r="I26" s="155"/>
      <c r="J26" s="154" t="s">
        <v>91</v>
      </c>
      <c r="K26" s="154"/>
      <c r="L26" s="158"/>
      <c r="M26" s="158"/>
      <c r="N26" s="22"/>
      <c r="O26" s="70"/>
      <c r="P26" s="70"/>
      <c r="Q26" s="20"/>
      <c r="R26" s="20"/>
      <c r="S26" s="20"/>
      <c r="T26" s="22"/>
      <c r="U26" s="72"/>
      <c r="V26" s="72"/>
      <c r="W26" s="74"/>
      <c r="X26" s="172"/>
      <c r="Y26" s="172"/>
      <c r="Z26" s="22"/>
      <c r="AA26" s="22"/>
      <c r="AB26" s="22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</row>
    <row r="27" spans="1:65">
      <c r="A27" s="20"/>
      <c r="B27" s="20"/>
      <c r="C27" s="20"/>
      <c r="D27" s="20"/>
      <c r="E27" s="21"/>
      <c r="F27" s="21"/>
      <c r="G27" s="21"/>
      <c r="H27" s="21"/>
      <c r="I27" s="154"/>
      <c r="J27" s="22"/>
      <c r="K27" s="22"/>
      <c r="L27" s="22"/>
      <c r="M27" s="22"/>
      <c r="N27" s="22"/>
      <c r="O27" s="70"/>
      <c r="P27" s="70"/>
      <c r="Q27" s="20"/>
      <c r="R27" s="20"/>
      <c r="S27" s="20"/>
      <c r="T27" s="22"/>
      <c r="U27" s="72"/>
      <c r="V27" s="72"/>
      <c r="W27" s="74"/>
      <c r="X27" s="76"/>
      <c r="Y27" s="74"/>
      <c r="Z27" s="22"/>
      <c r="AA27" s="22"/>
      <c r="AB27" s="22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  <row r="28" spans="1:65">
      <c r="A28" s="20"/>
      <c r="B28" s="20"/>
      <c r="C28" s="20"/>
      <c r="D28" s="20"/>
      <c r="E28" s="21"/>
      <c r="F28" s="21"/>
      <c r="G28" s="21"/>
      <c r="H28" s="21"/>
      <c r="I28" s="20"/>
      <c r="J28" s="22"/>
      <c r="K28" s="22"/>
      <c r="L28" s="22"/>
      <c r="M28" s="22"/>
      <c r="N28" s="22"/>
      <c r="O28" s="70"/>
      <c r="P28" s="70"/>
      <c r="Q28" s="20"/>
      <c r="R28" s="20"/>
      <c r="S28" s="20"/>
      <c r="T28" s="22"/>
      <c r="U28" s="72"/>
      <c r="V28" s="72"/>
      <c r="W28" s="74"/>
      <c r="X28" s="76"/>
      <c r="Y28" s="74"/>
      <c r="Z28" s="22"/>
      <c r="AA28" s="22"/>
      <c r="AB28" s="22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spans="1:65">
      <c r="A29" s="20"/>
      <c r="B29" s="20"/>
      <c r="C29" s="20"/>
      <c r="D29" s="20"/>
      <c r="E29" s="21"/>
      <c r="F29" s="21"/>
      <c r="G29" s="21"/>
      <c r="H29" s="21"/>
      <c r="I29" s="20"/>
      <c r="J29" s="22"/>
      <c r="K29" s="22"/>
      <c r="L29" s="22"/>
      <c r="M29" s="22"/>
      <c r="N29" s="22"/>
      <c r="O29" s="70"/>
      <c r="P29" s="70"/>
      <c r="Q29" s="20"/>
      <c r="R29" s="20"/>
      <c r="S29" s="20"/>
      <c r="T29" s="22"/>
      <c r="U29" s="72"/>
      <c r="V29" s="72"/>
      <c r="W29" s="74"/>
      <c r="X29" s="76"/>
      <c r="Y29" s="74"/>
      <c r="Z29" s="22"/>
      <c r="AA29" s="22"/>
      <c r="AB29" s="22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spans="1:65">
      <c r="A30" s="20"/>
      <c r="B30" s="20"/>
      <c r="C30" s="20"/>
      <c r="D30" s="20"/>
      <c r="E30" s="21"/>
      <c r="F30" s="21"/>
      <c r="G30" s="21"/>
      <c r="H30" s="21"/>
      <c r="I30" s="20"/>
      <c r="J30" s="22"/>
      <c r="K30" s="22"/>
      <c r="L30" s="22"/>
      <c r="M30" s="22"/>
      <c r="N30" s="22"/>
      <c r="O30" s="70"/>
      <c r="P30" s="70"/>
      <c r="Q30" s="20"/>
      <c r="R30" s="20"/>
      <c r="S30" s="20"/>
      <c r="T30" s="22"/>
      <c r="U30" s="72"/>
      <c r="V30" s="72"/>
      <c r="W30" s="74"/>
      <c r="X30" s="76"/>
      <c r="Y30" s="74"/>
      <c r="Z30" s="22"/>
      <c r="AA30" s="22"/>
      <c r="AB30" s="22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spans="1:65">
      <c r="A31" s="20"/>
      <c r="B31" s="20"/>
      <c r="C31" s="20"/>
      <c r="D31" s="20"/>
      <c r="E31" s="21"/>
      <c r="F31" s="21"/>
      <c r="G31" s="21"/>
      <c r="H31" s="21"/>
      <c r="I31" s="20"/>
      <c r="J31" s="22"/>
      <c r="K31" s="22"/>
      <c r="L31" s="22"/>
      <c r="M31" s="22"/>
      <c r="N31" s="22"/>
      <c r="O31" s="70"/>
      <c r="P31" s="70"/>
      <c r="Q31" s="20"/>
      <c r="R31" s="20"/>
      <c r="S31" s="20"/>
      <c r="T31" s="22"/>
      <c r="U31" s="72"/>
      <c r="V31" s="72"/>
      <c r="W31" s="74"/>
      <c r="X31" s="76"/>
      <c r="Y31" s="74"/>
      <c r="Z31" s="22"/>
      <c r="AA31" s="22"/>
      <c r="AB31" s="22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</row>
    <row r="32" spans="1:65">
      <c r="A32" s="20"/>
      <c r="B32" s="20"/>
      <c r="C32" s="20"/>
      <c r="D32" s="20"/>
      <c r="E32" s="21"/>
      <c r="F32" s="21"/>
      <c r="G32" s="21"/>
      <c r="H32" s="21"/>
      <c r="I32" s="20"/>
      <c r="J32" s="22"/>
      <c r="K32" s="22"/>
      <c r="L32" s="22"/>
      <c r="M32" s="22"/>
      <c r="N32" s="22"/>
      <c r="O32" s="70"/>
      <c r="P32" s="70"/>
      <c r="Q32" s="20"/>
      <c r="R32" s="20"/>
      <c r="S32" s="20"/>
      <c r="T32" s="22"/>
      <c r="U32" s="72"/>
      <c r="V32" s="72"/>
      <c r="W32" s="74"/>
      <c r="X32" s="76"/>
      <c r="Y32" s="74"/>
      <c r="Z32" s="22"/>
      <c r="AA32" s="22"/>
      <c r="AB32" s="22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spans="1:1024">
      <c r="A33" s="20"/>
      <c r="B33" s="20"/>
      <c r="C33" s="20"/>
      <c r="D33" s="20"/>
      <c r="E33" s="21"/>
      <c r="F33" s="21"/>
      <c r="G33" s="21"/>
      <c r="H33" s="21"/>
      <c r="I33" s="20"/>
      <c r="J33" s="22"/>
      <c r="K33" s="22"/>
      <c r="L33" s="22"/>
      <c r="M33" s="22"/>
      <c r="N33" s="22"/>
      <c r="O33" s="70"/>
      <c r="P33" s="70"/>
      <c r="Q33" s="20"/>
      <c r="R33" s="20"/>
      <c r="S33" s="20"/>
      <c r="T33" s="22"/>
      <c r="U33" s="72"/>
      <c r="V33" s="72"/>
      <c r="W33" s="74"/>
      <c r="X33" s="76"/>
      <c r="Y33" s="74"/>
      <c r="Z33" s="22"/>
      <c r="AA33" s="22"/>
      <c r="AB33" s="22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spans="1:1024">
      <c r="A34" s="20"/>
      <c r="B34" s="20"/>
      <c r="C34" s="20"/>
      <c r="D34" s="20"/>
      <c r="E34" s="21"/>
      <c r="F34" s="21"/>
      <c r="G34" s="21"/>
      <c r="H34" s="21"/>
      <c r="I34" s="20"/>
      <c r="J34" s="22"/>
      <c r="K34" s="22"/>
      <c r="L34" s="22"/>
      <c r="M34" s="22"/>
      <c r="N34" s="22"/>
      <c r="O34" s="70"/>
      <c r="P34" s="70"/>
      <c r="Q34" s="20"/>
      <c r="R34" s="20"/>
      <c r="S34" s="20"/>
      <c r="T34" s="22"/>
      <c r="U34" s="72"/>
      <c r="V34" s="72"/>
      <c r="W34" s="74"/>
      <c r="X34" s="76"/>
      <c r="Y34" s="74"/>
      <c r="Z34" s="22"/>
      <c r="AA34" s="22"/>
      <c r="AB34" s="22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spans="1:1024">
      <c r="A35" s="20"/>
      <c r="B35" s="20"/>
      <c r="C35" s="20"/>
      <c r="D35" s="20"/>
      <c r="E35" s="21"/>
      <c r="F35" s="21"/>
      <c r="G35" s="21"/>
      <c r="H35" s="21"/>
      <c r="I35" s="20"/>
      <c r="J35" s="22"/>
      <c r="K35" s="22"/>
      <c r="L35" s="22"/>
      <c r="M35" s="22"/>
      <c r="N35" s="22"/>
      <c r="O35" s="70"/>
      <c r="P35" s="70"/>
      <c r="Q35" s="20"/>
      <c r="R35" s="20"/>
      <c r="S35" s="20"/>
      <c r="T35" s="22"/>
      <c r="U35" s="72"/>
      <c r="V35" s="72"/>
      <c r="W35" s="74"/>
      <c r="X35" s="76"/>
      <c r="Y35" s="74"/>
      <c r="Z35" s="22"/>
      <c r="AA35" s="22"/>
      <c r="AB35" s="22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spans="1:1024">
      <c r="A36" s="20"/>
      <c r="B36" s="20"/>
      <c r="C36" s="20"/>
      <c r="D36" s="20"/>
      <c r="E36" s="21"/>
      <c r="F36" s="21"/>
      <c r="G36" s="21"/>
      <c r="H36" s="21"/>
      <c r="I36" s="20"/>
      <c r="J36" s="22"/>
      <c r="K36" s="22"/>
      <c r="L36" s="22"/>
      <c r="M36" s="22"/>
      <c r="N36" s="22"/>
      <c r="O36" s="70"/>
      <c r="P36" s="70"/>
      <c r="Q36" s="20"/>
      <c r="R36" s="20"/>
      <c r="S36" s="20"/>
      <c r="T36" s="22"/>
      <c r="U36" s="72"/>
      <c r="V36" s="72"/>
      <c r="W36" s="74"/>
      <c r="X36" s="76"/>
      <c r="Y36" s="74"/>
      <c r="Z36" s="22"/>
      <c r="AA36" s="22"/>
      <c r="AB36" s="22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spans="1:1024">
      <c r="A37" s="20"/>
      <c r="B37" s="20"/>
      <c r="C37" s="20"/>
      <c r="D37" s="20"/>
      <c r="E37" s="21"/>
      <c r="F37" s="21"/>
      <c r="G37" s="21"/>
      <c r="H37" s="21"/>
      <c r="I37" s="20"/>
      <c r="J37" s="22"/>
      <c r="K37" s="22"/>
      <c r="L37" s="22"/>
      <c r="M37" s="22"/>
      <c r="N37" s="22"/>
      <c r="O37" s="70"/>
      <c r="P37" s="70"/>
      <c r="Q37" s="20"/>
      <c r="R37" s="20"/>
      <c r="S37" s="20"/>
      <c r="T37" s="22"/>
      <c r="U37" s="72"/>
      <c r="V37" s="72"/>
      <c r="W37" s="74"/>
      <c r="X37" s="76"/>
      <c r="Y37" s="74"/>
      <c r="Z37" s="22"/>
      <c r="AA37" s="22"/>
      <c r="AB37" s="22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spans="1:1024">
      <c r="A38" s="20"/>
      <c r="B38" s="20"/>
      <c r="C38" s="20"/>
      <c r="D38" s="20"/>
      <c r="E38" s="21"/>
      <c r="F38" s="21"/>
      <c r="G38" s="21"/>
      <c r="H38" s="21"/>
      <c r="I38" s="20"/>
      <c r="J38" s="22"/>
      <c r="K38" s="22"/>
      <c r="L38" s="22"/>
      <c r="M38" s="22"/>
      <c r="N38" s="22"/>
      <c r="O38" s="70"/>
      <c r="P38" s="70"/>
      <c r="Q38" s="20"/>
      <c r="R38" s="20"/>
      <c r="S38" s="20"/>
      <c r="T38" s="22"/>
      <c r="U38" s="72"/>
      <c r="V38" s="72"/>
      <c r="W38" s="74"/>
      <c r="X38" s="76"/>
      <c r="Y38" s="74"/>
      <c r="Z38" s="22"/>
      <c r="AA38" s="22"/>
      <c r="AB38" s="22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spans="1:1024">
      <c r="A39" s="20"/>
      <c r="B39" s="20"/>
      <c r="C39" s="20"/>
      <c r="D39" s="20"/>
      <c r="E39" s="21"/>
      <c r="F39" s="21"/>
      <c r="G39" s="21"/>
      <c r="H39" s="21"/>
      <c r="I39" s="20"/>
      <c r="J39" s="22"/>
      <c r="K39" s="22"/>
      <c r="L39" s="22"/>
      <c r="M39" s="22"/>
      <c r="N39" s="22"/>
      <c r="O39" s="70"/>
      <c r="P39" s="70"/>
      <c r="Q39" s="20"/>
      <c r="R39" s="20"/>
      <c r="S39" s="20"/>
      <c r="T39" s="22"/>
      <c r="U39" s="72"/>
      <c r="V39" s="72"/>
      <c r="W39" s="74"/>
      <c r="X39" s="76"/>
      <c r="Y39" s="74"/>
      <c r="Z39" s="22"/>
      <c r="AA39" s="22"/>
      <c r="AB39" s="22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</row>
    <row r="40" spans="1:1024">
      <c r="A40" s="20"/>
      <c r="B40" s="20"/>
      <c r="C40" s="20"/>
      <c r="D40" s="20"/>
      <c r="E40" s="21"/>
      <c r="F40" s="21"/>
      <c r="G40" s="21"/>
      <c r="H40" s="21"/>
      <c r="I40" s="20"/>
      <c r="J40" s="22"/>
      <c r="K40" s="22"/>
      <c r="L40" s="22"/>
      <c r="M40" s="22"/>
      <c r="N40" s="22"/>
      <c r="O40" s="70"/>
      <c r="P40" s="70"/>
      <c r="Q40" s="20"/>
      <c r="R40" s="20"/>
      <c r="S40" s="20"/>
      <c r="T40" s="22"/>
      <c r="U40" s="72"/>
      <c r="V40" s="72"/>
      <c r="W40" s="74"/>
      <c r="X40" s="76"/>
      <c r="Y40" s="74"/>
      <c r="Z40" s="22"/>
      <c r="AA40" s="22"/>
      <c r="AB40" s="22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</row>
    <row r="41" spans="1:1024" s="25" customFormat="1">
      <c r="E41" s="21"/>
      <c r="F41" s="26"/>
      <c r="G41" s="26"/>
      <c r="H41" s="26"/>
      <c r="J41" s="27"/>
      <c r="K41" s="27"/>
      <c r="L41" s="27"/>
      <c r="M41" s="27"/>
      <c r="N41" s="27"/>
      <c r="O41" s="77"/>
      <c r="P41" s="77"/>
      <c r="T41" s="27"/>
      <c r="U41" s="78"/>
      <c r="V41" s="78"/>
      <c r="W41" s="79"/>
      <c r="X41" s="80"/>
      <c r="Y41" s="79"/>
      <c r="Z41" s="27"/>
      <c r="AA41" s="27"/>
      <c r="AB41" s="27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5" customFormat="1">
      <c r="E42" s="21"/>
      <c r="F42" s="26"/>
      <c r="G42" s="26"/>
      <c r="H42" s="26"/>
      <c r="J42" s="27"/>
      <c r="K42" s="27"/>
      <c r="L42" s="27"/>
      <c r="M42" s="27"/>
      <c r="N42" s="27"/>
      <c r="O42" s="77"/>
      <c r="P42" s="77"/>
      <c r="T42" s="27"/>
      <c r="U42" s="78"/>
      <c r="V42" s="78"/>
      <c r="W42" s="79"/>
      <c r="X42" s="80"/>
      <c r="Y42" s="79"/>
      <c r="Z42" s="27"/>
      <c r="AA42" s="27"/>
      <c r="AB42" s="27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5" customFormat="1">
      <c r="E43" s="21"/>
      <c r="F43" s="26"/>
      <c r="G43" s="26"/>
      <c r="H43" s="26"/>
      <c r="J43" s="27"/>
      <c r="K43" s="27"/>
      <c r="L43" s="27"/>
      <c r="M43" s="27"/>
      <c r="N43" s="27"/>
      <c r="O43" s="77"/>
      <c r="P43" s="77"/>
      <c r="T43" s="27"/>
      <c r="U43" s="78"/>
      <c r="V43" s="78"/>
      <c r="W43" s="79"/>
      <c r="X43" s="80"/>
      <c r="Y43" s="79"/>
      <c r="Z43" s="27"/>
      <c r="AA43" s="27"/>
      <c r="AB43" s="27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5" customFormat="1">
      <c r="E44" s="21"/>
      <c r="F44" s="26"/>
      <c r="G44" s="26"/>
      <c r="H44" s="26"/>
      <c r="J44" s="27"/>
      <c r="K44" s="27"/>
      <c r="L44" s="27"/>
      <c r="M44" s="27"/>
      <c r="N44" s="27"/>
      <c r="O44" s="77"/>
      <c r="P44" s="77"/>
      <c r="T44" s="27"/>
      <c r="U44" s="78"/>
      <c r="V44" s="78"/>
      <c r="W44" s="79"/>
      <c r="X44" s="80"/>
      <c r="Y44" s="79"/>
      <c r="Z44" s="27"/>
      <c r="AA44" s="27"/>
      <c r="AB44" s="27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5" customFormat="1">
      <c r="E45" s="21"/>
      <c r="F45" s="26"/>
      <c r="G45" s="26"/>
      <c r="H45" s="26"/>
      <c r="J45" s="27"/>
      <c r="K45" s="27"/>
      <c r="L45" s="27"/>
      <c r="M45" s="27"/>
      <c r="N45" s="27"/>
      <c r="O45" s="77"/>
      <c r="P45" s="77"/>
      <c r="T45" s="27"/>
      <c r="U45" s="78"/>
      <c r="V45" s="78"/>
      <c r="W45" s="79"/>
      <c r="X45" s="80"/>
      <c r="Y45" s="79"/>
      <c r="Z45" s="27"/>
      <c r="AA45" s="27"/>
      <c r="AB45" s="27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5" customFormat="1">
      <c r="E46" s="21"/>
      <c r="F46" s="26"/>
      <c r="G46" s="26"/>
      <c r="H46" s="26"/>
      <c r="J46" s="27"/>
      <c r="K46" s="27"/>
      <c r="L46" s="27"/>
      <c r="M46" s="27"/>
      <c r="N46" s="27"/>
      <c r="O46" s="77"/>
      <c r="P46" s="77"/>
      <c r="T46" s="27"/>
      <c r="U46" s="78"/>
      <c r="V46" s="78"/>
      <c r="W46" s="79"/>
      <c r="X46" s="80"/>
      <c r="Y46" s="79"/>
      <c r="Z46" s="27"/>
      <c r="AA46" s="27"/>
      <c r="AB46" s="27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5" customFormat="1">
      <c r="E47" s="21"/>
      <c r="F47" s="26"/>
      <c r="G47" s="26"/>
      <c r="H47" s="26"/>
      <c r="J47" s="27"/>
      <c r="K47" s="27"/>
      <c r="L47" s="27"/>
      <c r="M47" s="27"/>
      <c r="N47" s="27"/>
      <c r="O47" s="77"/>
      <c r="P47" s="77"/>
      <c r="T47" s="27"/>
      <c r="U47" s="78"/>
      <c r="V47" s="78"/>
      <c r="W47" s="79"/>
      <c r="X47" s="80"/>
      <c r="Y47" s="79"/>
      <c r="Z47" s="27"/>
      <c r="AA47" s="27"/>
      <c r="AB47" s="2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5" customFormat="1">
      <c r="E48" s="21"/>
      <c r="F48" s="26"/>
      <c r="G48" s="26"/>
      <c r="H48" s="26"/>
      <c r="J48" s="27"/>
      <c r="K48" s="27"/>
      <c r="L48" s="27"/>
      <c r="M48" s="27"/>
      <c r="N48" s="27"/>
      <c r="O48" s="77"/>
      <c r="P48" s="77"/>
      <c r="T48" s="27"/>
      <c r="U48" s="78"/>
      <c r="V48" s="78"/>
      <c r="W48" s="79"/>
      <c r="X48" s="79"/>
      <c r="Y48" s="79"/>
      <c r="Z48" s="27"/>
      <c r="AA48" s="27"/>
      <c r="AB48" s="27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5" customFormat="1">
      <c r="E49" s="21"/>
      <c r="F49" s="26"/>
      <c r="G49" s="26"/>
      <c r="H49" s="26"/>
      <c r="J49" s="27"/>
      <c r="K49" s="27"/>
      <c r="L49" s="27"/>
      <c r="M49" s="27"/>
      <c r="N49" s="27"/>
      <c r="O49" s="77"/>
      <c r="P49" s="77"/>
      <c r="T49" s="27"/>
      <c r="U49" s="78"/>
      <c r="V49" s="78"/>
      <c r="W49" s="79"/>
      <c r="X49" s="79"/>
      <c r="Y49" s="79"/>
      <c r="Z49" s="27"/>
      <c r="AA49" s="27"/>
      <c r="AB49" s="27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5" customFormat="1">
      <c r="E50" s="21"/>
      <c r="F50" s="26"/>
      <c r="G50" s="26"/>
      <c r="H50" s="26"/>
      <c r="J50" s="27"/>
      <c r="K50" s="27"/>
      <c r="L50" s="27"/>
      <c r="M50" s="27"/>
      <c r="N50" s="27"/>
      <c r="O50" s="77"/>
      <c r="P50" s="77"/>
      <c r="T50" s="27"/>
      <c r="U50" s="78"/>
      <c r="V50" s="78"/>
      <c r="W50" s="79"/>
      <c r="X50" s="79"/>
      <c r="Y50" s="79"/>
      <c r="Z50" s="27"/>
      <c r="AA50" s="27"/>
      <c r="AB50" s="27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5" customFormat="1">
      <c r="E51" s="21"/>
      <c r="F51" s="26"/>
      <c r="G51" s="26"/>
      <c r="H51" s="26"/>
      <c r="J51" s="27"/>
      <c r="K51" s="27"/>
      <c r="L51" s="27"/>
      <c r="M51" s="27"/>
      <c r="N51" s="27"/>
      <c r="O51" s="77"/>
      <c r="P51" s="77"/>
      <c r="T51" s="27"/>
      <c r="U51" s="78"/>
      <c r="V51" s="78"/>
      <c r="W51" s="79"/>
      <c r="X51" s="79"/>
      <c r="Y51" s="79"/>
      <c r="Z51" s="27"/>
      <c r="AA51" s="27"/>
      <c r="AB51" s="27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5" customFormat="1">
      <c r="E52" s="21"/>
      <c r="F52" s="26"/>
      <c r="G52" s="26"/>
      <c r="H52" s="26"/>
      <c r="J52" s="27"/>
      <c r="K52" s="27"/>
      <c r="L52" s="27"/>
      <c r="M52" s="27"/>
      <c r="N52" s="27"/>
      <c r="O52" s="77"/>
      <c r="P52" s="77"/>
      <c r="T52" s="27"/>
      <c r="U52" s="78"/>
      <c r="V52" s="78"/>
      <c r="W52" s="79"/>
      <c r="X52" s="79"/>
      <c r="Y52" s="79"/>
      <c r="Z52" s="27"/>
      <c r="AA52" s="27"/>
      <c r="AB52" s="27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5" customFormat="1">
      <c r="E53" s="21"/>
      <c r="F53" s="26"/>
      <c r="G53" s="26"/>
      <c r="H53" s="26"/>
      <c r="J53" s="27"/>
      <c r="K53" s="27"/>
      <c r="L53" s="27"/>
      <c r="M53" s="27"/>
      <c r="N53" s="27"/>
      <c r="O53" s="77"/>
      <c r="P53" s="77"/>
      <c r="T53" s="27"/>
      <c r="U53" s="78"/>
      <c r="V53" s="78"/>
      <c r="W53" s="79"/>
      <c r="X53" s="79"/>
      <c r="Y53" s="79"/>
      <c r="Z53" s="27"/>
      <c r="AA53" s="27"/>
      <c r="AB53" s="27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5" customFormat="1">
      <c r="E54" s="20"/>
      <c r="J54" s="27"/>
      <c r="K54" s="27"/>
      <c r="L54" s="27"/>
      <c r="M54" s="27"/>
      <c r="N54" s="27"/>
      <c r="O54" s="77"/>
      <c r="P54" s="77"/>
      <c r="T54" s="27"/>
      <c r="U54" s="78"/>
      <c r="V54" s="78"/>
      <c r="W54" s="79"/>
      <c r="X54" s="79"/>
      <c r="Y54" s="79"/>
      <c r="Z54" s="27"/>
      <c r="AA54" s="27"/>
      <c r="AB54" s="27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5" customFormat="1">
      <c r="E55" s="20"/>
      <c r="J55" s="27"/>
      <c r="K55" s="27"/>
      <c r="L55" s="27"/>
      <c r="M55" s="27"/>
      <c r="N55" s="27"/>
      <c r="O55" s="77"/>
      <c r="P55" s="77"/>
      <c r="T55" s="27"/>
      <c r="U55" s="78"/>
      <c r="V55" s="78"/>
      <c r="W55" s="79"/>
      <c r="X55" s="79"/>
      <c r="Y55" s="79"/>
      <c r="Z55" s="27"/>
      <c r="AA55" s="27"/>
      <c r="AB55" s="27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5" customFormat="1">
      <c r="E56" s="20"/>
      <c r="J56" s="27"/>
      <c r="K56" s="27"/>
      <c r="L56" s="27"/>
      <c r="M56" s="27"/>
      <c r="N56" s="27"/>
      <c r="O56" s="77"/>
      <c r="P56" s="77"/>
      <c r="T56" s="27"/>
      <c r="U56" s="78"/>
      <c r="V56" s="78"/>
      <c r="W56" s="79"/>
      <c r="X56" s="79"/>
      <c r="Y56" s="79"/>
      <c r="Z56" s="27"/>
      <c r="AA56" s="27"/>
      <c r="AB56" s="27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5" customFormat="1">
      <c r="E57" s="20"/>
      <c r="J57" s="27"/>
      <c r="K57" s="27"/>
      <c r="L57" s="27"/>
      <c r="M57" s="27"/>
      <c r="N57" s="27"/>
      <c r="O57" s="77"/>
      <c r="P57" s="77"/>
      <c r="T57" s="27"/>
      <c r="U57" s="78"/>
      <c r="V57" s="78"/>
      <c r="W57" s="79"/>
      <c r="X57" s="79"/>
      <c r="Y57" s="79"/>
      <c r="Z57" s="27"/>
      <c r="AA57" s="27"/>
      <c r="AB57" s="2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5" customFormat="1">
      <c r="E58" s="20"/>
      <c r="J58" s="27"/>
      <c r="K58" s="27"/>
      <c r="L58" s="27"/>
      <c r="M58" s="27"/>
      <c r="N58" s="27"/>
      <c r="O58" s="77"/>
      <c r="P58" s="77"/>
      <c r="T58" s="27"/>
      <c r="U58" s="78"/>
      <c r="V58" s="78"/>
      <c r="W58" s="79"/>
      <c r="X58" s="79"/>
      <c r="Y58" s="79"/>
      <c r="Z58" s="27"/>
      <c r="AA58" s="27"/>
      <c r="AB58" s="27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5" customFormat="1">
      <c r="E59" s="20"/>
      <c r="J59" s="27"/>
      <c r="K59" s="27"/>
      <c r="L59" s="27"/>
      <c r="M59" s="27"/>
      <c r="N59" s="27"/>
      <c r="O59" s="77"/>
      <c r="P59" s="77"/>
      <c r="T59" s="27"/>
      <c r="U59" s="78"/>
      <c r="V59" s="78"/>
      <c r="W59" s="79"/>
      <c r="X59" s="79"/>
      <c r="Y59" s="79"/>
      <c r="Z59" s="27"/>
      <c r="AA59" s="27"/>
      <c r="AB59" s="27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5" customFormat="1">
      <c r="E60" s="20"/>
      <c r="J60" s="27"/>
      <c r="K60" s="27"/>
      <c r="L60" s="27"/>
      <c r="M60" s="27"/>
      <c r="N60" s="27"/>
      <c r="O60" s="77"/>
      <c r="P60" s="77"/>
      <c r="T60" s="27"/>
      <c r="U60" s="78"/>
      <c r="V60" s="78"/>
      <c r="W60" s="79"/>
      <c r="X60" s="79"/>
      <c r="Y60" s="79"/>
      <c r="Z60" s="27"/>
      <c r="AA60" s="27"/>
      <c r="AB60" s="27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5" customFormat="1">
      <c r="E61" s="20"/>
      <c r="J61" s="27"/>
      <c r="K61" s="27"/>
      <c r="L61" s="27"/>
      <c r="M61" s="27"/>
      <c r="N61" s="27"/>
      <c r="O61" s="77"/>
      <c r="P61" s="77"/>
      <c r="T61" s="27"/>
      <c r="U61" s="78"/>
      <c r="V61" s="78"/>
      <c r="W61" s="79"/>
      <c r="X61" s="79"/>
      <c r="Y61" s="79"/>
      <c r="Z61" s="27"/>
      <c r="AA61" s="27"/>
      <c r="AB61" s="27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5" customFormat="1">
      <c r="E62" s="20"/>
      <c r="J62" s="27"/>
      <c r="K62" s="27"/>
      <c r="L62" s="27"/>
      <c r="M62" s="27"/>
      <c r="N62" s="27"/>
      <c r="O62" s="77"/>
      <c r="P62" s="77"/>
      <c r="T62" s="27"/>
      <c r="U62" s="78"/>
      <c r="V62" s="78"/>
      <c r="W62" s="79"/>
      <c r="X62" s="79"/>
      <c r="Y62" s="79"/>
      <c r="Z62" s="27"/>
      <c r="AA62" s="27"/>
      <c r="AB62" s="27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5" customFormat="1">
      <c r="J63" s="27"/>
      <c r="K63" s="27"/>
      <c r="L63" s="27"/>
      <c r="M63" s="27"/>
      <c r="N63" s="27"/>
      <c r="O63" s="77"/>
      <c r="P63" s="77"/>
      <c r="T63" s="27"/>
      <c r="U63" s="78"/>
      <c r="V63" s="78"/>
      <c r="W63" s="79"/>
      <c r="X63" s="79"/>
      <c r="Y63" s="79"/>
      <c r="Z63" s="27"/>
      <c r="AA63" s="27"/>
      <c r="AB63" s="27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5" customFormat="1">
      <c r="J64" s="27"/>
      <c r="K64" s="27"/>
      <c r="L64" s="27"/>
      <c r="M64" s="27"/>
      <c r="N64" s="27"/>
      <c r="O64" s="77"/>
      <c r="P64" s="77"/>
      <c r="T64" s="27"/>
      <c r="U64" s="78"/>
      <c r="V64" s="78"/>
      <c r="W64" s="79"/>
      <c r="X64" s="79"/>
      <c r="Y64" s="79"/>
      <c r="Z64" s="27"/>
      <c r="AA64" s="27"/>
      <c r="AB64" s="27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5" customFormat="1">
      <c r="J65" s="27"/>
      <c r="K65" s="27"/>
      <c r="L65" s="27"/>
      <c r="M65" s="27"/>
      <c r="N65" s="27"/>
      <c r="O65" s="77"/>
      <c r="P65" s="77"/>
      <c r="T65" s="27"/>
      <c r="U65" s="78"/>
      <c r="V65" s="78"/>
      <c r="W65" s="79"/>
      <c r="X65" s="79"/>
      <c r="Y65" s="79"/>
      <c r="Z65" s="27"/>
      <c r="AA65" s="27"/>
      <c r="AB65" s="27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5" customFormat="1">
      <c r="J66" s="27"/>
      <c r="K66" s="27"/>
      <c r="L66" s="27"/>
      <c r="M66" s="27"/>
      <c r="N66" s="27"/>
      <c r="O66" s="77"/>
      <c r="P66" s="77"/>
      <c r="T66" s="27"/>
      <c r="U66" s="78"/>
      <c r="V66" s="78"/>
      <c r="W66" s="79"/>
      <c r="X66" s="79"/>
      <c r="Y66" s="79"/>
      <c r="Z66" s="27"/>
      <c r="AA66" s="27"/>
      <c r="AB66" s="27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5" customFormat="1">
      <c r="J67" s="27"/>
      <c r="K67" s="27"/>
      <c r="L67" s="27"/>
      <c r="M67" s="27"/>
      <c r="N67" s="27"/>
      <c r="O67" s="77"/>
      <c r="P67" s="77"/>
      <c r="T67" s="27"/>
      <c r="U67" s="78"/>
      <c r="V67" s="78"/>
      <c r="W67" s="79"/>
      <c r="X67" s="79"/>
      <c r="Y67" s="79"/>
      <c r="Z67" s="27"/>
      <c r="AA67" s="27"/>
      <c r="AB67" s="2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5" customFormat="1">
      <c r="J68" s="27"/>
      <c r="K68" s="27"/>
      <c r="L68" s="27"/>
      <c r="M68" s="27"/>
      <c r="N68" s="27"/>
      <c r="O68" s="77"/>
      <c r="P68" s="77"/>
      <c r="T68" s="27"/>
      <c r="U68" s="78"/>
      <c r="V68" s="78"/>
      <c r="W68" s="79"/>
      <c r="X68" s="79"/>
      <c r="Y68" s="79"/>
      <c r="Z68" s="27"/>
      <c r="AA68" s="27"/>
      <c r="AB68" s="27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5" customFormat="1">
      <c r="J69" s="27"/>
      <c r="K69" s="27"/>
      <c r="L69" s="27"/>
      <c r="M69" s="27"/>
      <c r="N69" s="27"/>
      <c r="O69" s="77"/>
      <c r="P69" s="77"/>
      <c r="T69" s="27"/>
      <c r="U69" s="78"/>
      <c r="V69" s="78"/>
      <c r="W69" s="79"/>
      <c r="X69" s="79"/>
      <c r="Y69" s="79"/>
      <c r="Z69" s="27"/>
      <c r="AA69" s="27"/>
      <c r="AB69" s="27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5" customFormat="1">
      <c r="J70" s="27"/>
      <c r="K70" s="27"/>
      <c r="L70" s="27"/>
      <c r="M70" s="27"/>
      <c r="N70" s="27"/>
      <c r="O70" s="77"/>
      <c r="P70" s="77"/>
      <c r="T70" s="27"/>
      <c r="U70" s="78"/>
      <c r="V70" s="78"/>
      <c r="W70" s="79"/>
      <c r="X70" s="79"/>
      <c r="Y70" s="79"/>
      <c r="Z70" s="27"/>
      <c r="AA70" s="27"/>
      <c r="AB70" s="27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5" customFormat="1">
      <c r="J71" s="27"/>
      <c r="K71" s="27"/>
      <c r="L71" s="27"/>
      <c r="M71" s="27"/>
      <c r="N71" s="27"/>
      <c r="O71" s="77"/>
      <c r="P71" s="77"/>
      <c r="T71" s="27"/>
      <c r="U71" s="78"/>
      <c r="V71" s="78"/>
      <c r="W71" s="79"/>
      <c r="X71" s="79"/>
      <c r="Y71" s="79"/>
      <c r="Z71" s="27"/>
      <c r="AA71" s="27"/>
      <c r="AB71" s="27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5" customFormat="1">
      <c r="J72" s="27"/>
      <c r="K72" s="27"/>
      <c r="L72" s="27"/>
      <c r="M72" s="27"/>
      <c r="N72" s="27"/>
      <c r="O72" s="77"/>
      <c r="P72" s="77"/>
      <c r="T72" s="27"/>
      <c r="U72" s="78"/>
      <c r="V72" s="78"/>
      <c r="W72" s="79"/>
      <c r="X72" s="79"/>
      <c r="Y72" s="79"/>
      <c r="Z72" s="27"/>
      <c r="AA72" s="27"/>
      <c r="AB72" s="27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5" customFormat="1">
      <c r="J73" s="27"/>
      <c r="K73" s="27"/>
      <c r="L73" s="27"/>
      <c r="M73" s="27"/>
      <c r="N73" s="27"/>
      <c r="O73" s="77"/>
      <c r="P73" s="77"/>
      <c r="T73" s="27"/>
      <c r="U73" s="78"/>
      <c r="V73" s="78"/>
      <c r="W73" s="79"/>
      <c r="X73" s="79"/>
      <c r="Y73" s="79"/>
      <c r="Z73" s="27"/>
      <c r="AA73" s="27"/>
      <c r="AB73" s="27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5" customFormat="1">
      <c r="J74" s="27"/>
      <c r="K74" s="27"/>
      <c r="L74" s="27"/>
      <c r="M74" s="27"/>
      <c r="N74" s="27"/>
      <c r="O74" s="77"/>
      <c r="P74" s="77"/>
      <c r="T74" s="27"/>
      <c r="U74" s="78"/>
      <c r="V74" s="78"/>
      <c r="W74" s="79"/>
      <c r="X74" s="79"/>
      <c r="Y74" s="79"/>
      <c r="Z74" s="27"/>
      <c r="AA74" s="27"/>
      <c r="AB74" s="27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5" customFormat="1">
      <c r="J75" s="27"/>
      <c r="K75" s="27"/>
      <c r="L75" s="27"/>
      <c r="M75" s="27"/>
      <c r="N75" s="27"/>
      <c r="O75" s="77"/>
      <c r="P75" s="77"/>
      <c r="T75" s="27"/>
      <c r="U75" s="78"/>
      <c r="V75" s="78"/>
      <c r="W75" s="79"/>
      <c r="X75" s="79"/>
      <c r="Y75" s="79"/>
      <c r="Z75" s="27"/>
      <c r="AA75" s="27"/>
      <c r="AB75" s="27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5" customFormat="1">
      <c r="J76" s="27"/>
      <c r="K76" s="27"/>
      <c r="L76" s="27"/>
      <c r="M76" s="27"/>
      <c r="N76" s="27"/>
      <c r="O76" s="77"/>
      <c r="P76" s="77"/>
      <c r="T76" s="27"/>
      <c r="U76" s="78"/>
      <c r="V76" s="78"/>
      <c r="W76" s="79"/>
      <c r="X76" s="79"/>
      <c r="Y76" s="79"/>
      <c r="Z76" s="27"/>
      <c r="AA76" s="27"/>
      <c r="AB76" s="27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5" customFormat="1">
      <c r="J77" s="27"/>
      <c r="K77" s="27"/>
      <c r="L77" s="27"/>
      <c r="M77" s="27"/>
      <c r="N77" s="27"/>
      <c r="O77" s="77"/>
      <c r="P77" s="77"/>
      <c r="T77" s="27"/>
      <c r="U77" s="78"/>
      <c r="V77" s="78"/>
      <c r="W77" s="79"/>
      <c r="X77" s="79"/>
      <c r="Y77" s="79"/>
      <c r="Z77" s="27"/>
      <c r="AA77" s="27"/>
      <c r="AB77" s="2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5" customFormat="1">
      <c r="J78" s="27"/>
      <c r="K78" s="27"/>
      <c r="L78" s="27"/>
      <c r="M78" s="27"/>
      <c r="N78" s="27"/>
      <c r="O78" s="77"/>
      <c r="P78" s="77"/>
      <c r="T78" s="27"/>
      <c r="U78" s="78"/>
      <c r="V78" s="78"/>
      <c r="W78" s="79"/>
      <c r="X78" s="79"/>
      <c r="Y78" s="79"/>
      <c r="Z78" s="27"/>
      <c r="AA78" s="27"/>
      <c r="AB78" s="27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5" customFormat="1">
      <c r="J79" s="27"/>
      <c r="K79" s="27"/>
      <c r="L79" s="27"/>
      <c r="M79" s="27"/>
      <c r="N79" s="27"/>
      <c r="O79" s="77"/>
      <c r="P79" s="77"/>
      <c r="T79" s="27"/>
      <c r="U79" s="78"/>
      <c r="V79" s="78"/>
      <c r="W79" s="79"/>
      <c r="X79" s="79"/>
      <c r="Y79" s="79"/>
      <c r="Z79" s="27"/>
      <c r="AA79" s="27"/>
      <c r="AB79" s="27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5" customFormat="1">
      <c r="J80" s="27"/>
      <c r="K80" s="27"/>
      <c r="L80" s="27"/>
      <c r="M80" s="27"/>
      <c r="N80" s="27"/>
      <c r="O80" s="77"/>
      <c r="P80" s="77"/>
      <c r="T80" s="27"/>
      <c r="U80" s="78"/>
      <c r="V80" s="78"/>
      <c r="W80" s="79"/>
      <c r="X80" s="79"/>
      <c r="Y80" s="79"/>
      <c r="Z80" s="27"/>
      <c r="AA80" s="27"/>
      <c r="AB80" s="27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5" customFormat="1">
      <c r="J81" s="27"/>
      <c r="K81" s="27"/>
      <c r="L81" s="27"/>
      <c r="M81" s="27"/>
      <c r="N81" s="27"/>
      <c r="O81" s="77"/>
      <c r="P81" s="77"/>
      <c r="T81" s="27"/>
      <c r="U81" s="78"/>
      <c r="V81" s="78"/>
      <c r="W81" s="79"/>
      <c r="X81" s="79"/>
      <c r="Y81" s="79"/>
      <c r="Z81" s="27"/>
      <c r="AA81" s="27"/>
      <c r="AB81" s="27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5" customFormat="1">
      <c r="J82" s="27"/>
      <c r="K82" s="27"/>
      <c r="L82" s="27"/>
      <c r="M82" s="27"/>
      <c r="N82" s="27"/>
      <c r="O82" s="77"/>
      <c r="P82" s="77"/>
      <c r="T82" s="27"/>
      <c r="U82" s="78"/>
      <c r="V82" s="78"/>
      <c r="W82" s="79"/>
      <c r="X82" s="79"/>
      <c r="Y82" s="79"/>
      <c r="Z82" s="27"/>
      <c r="AA82" s="27"/>
      <c r="AB82" s="27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5" customFormat="1">
      <c r="J83" s="27"/>
      <c r="K83" s="27"/>
      <c r="L83" s="27"/>
      <c r="M83" s="27"/>
      <c r="N83" s="27"/>
      <c r="O83" s="77"/>
      <c r="P83" s="77"/>
      <c r="T83" s="27"/>
      <c r="U83" s="78"/>
      <c r="V83" s="78"/>
      <c r="W83" s="79"/>
      <c r="X83" s="79"/>
      <c r="Y83" s="79"/>
      <c r="Z83" s="27"/>
      <c r="AA83" s="27"/>
      <c r="AB83" s="27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5" customFormat="1">
      <c r="J84" s="27"/>
      <c r="K84" s="27"/>
      <c r="L84" s="27"/>
      <c r="M84" s="27"/>
      <c r="N84" s="27"/>
      <c r="O84" s="77"/>
      <c r="P84" s="77"/>
      <c r="T84" s="27"/>
      <c r="U84" s="78"/>
      <c r="V84" s="78"/>
      <c r="W84" s="79"/>
      <c r="X84" s="79"/>
      <c r="Y84" s="79"/>
      <c r="Z84" s="27"/>
      <c r="AA84" s="27"/>
      <c r="AB84" s="27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5" customFormat="1">
      <c r="J85" s="27"/>
      <c r="K85" s="27"/>
      <c r="L85" s="27"/>
      <c r="M85" s="27"/>
      <c r="N85" s="27"/>
      <c r="O85" s="77"/>
      <c r="P85" s="77"/>
      <c r="T85" s="27"/>
      <c r="U85" s="78"/>
      <c r="V85" s="78"/>
      <c r="W85" s="79"/>
      <c r="X85" s="79"/>
      <c r="Y85" s="79"/>
      <c r="Z85" s="27"/>
      <c r="AA85" s="27"/>
      <c r="AB85" s="27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5" customFormat="1">
      <c r="J86" s="27"/>
      <c r="K86" s="27"/>
      <c r="L86" s="27"/>
      <c r="M86" s="27"/>
      <c r="N86" s="27"/>
      <c r="O86" s="77"/>
      <c r="P86" s="77"/>
      <c r="T86" s="27"/>
      <c r="U86" s="78"/>
      <c r="V86" s="78"/>
      <c r="W86" s="79"/>
      <c r="X86" s="79"/>
      <c r="Y86" s="79"/>
      <c r="Z86" s="27"/>
      <c r="AA86" s="27"/>
      <c r="AB86" s="27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5" customFormat="1">
      <c r="O87" s="77"/>
      <c r="P87" s="77"/>
      <c r="U87" s="79"/>
      <c r="V87" s="79"/>
      <c r="W87" s="79"/>
      <c r="X87" s="79"/>
      <c r="Y87" s="79"/>
      <c r="Z87" s="27"/>
      <c r="AA87" s="27"/>
      <c r="AB87" s="2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5" customFormat="1">
      <c r="O88" s="77"/>
      <c r="P88" s="77"/>
      <c r="U88" s="79"/>
      <c r="V88" s="79"/>
      <c r="W88" s="79"/>
      <c r="X88" s="79"/>
      <c r="Y88" s="79"/>
      <c r="Z88" s="27"/>
      <c r="AA88" s="27"/>
      <c r="AB88" s="27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5" customFormat="1">
      <c r="O89" s="77"/>
      <c r="P89" s="77"/>
      <c r="U89" s="79"/>
      <c r="V89" s="79"/>
      <c r="W89" s="79"/>
      <c r="X89" s="79"/>
      <c r="Y89" s="79"/>
      <c r="Z89" s="27"/>
      <c r="AA89" s="27"/>
      <c r="AB89" s="27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5" customFormat="1">
      <c r="O90" s="77"/>
      <c r="P90" s="77"/>
      <c r="U90" s="79"/>
      <c r="V90" s="79"/>
      <c r="W90" s="79"/>
      <c r="X90" s="79"/>
      <c r="Y90" s="79"/>
      <c r="Z90" s="27"/>
      <c r="AA90" s="27"/>
      <c r="AB90" s="27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5" customFormat="1">
      <c r="O91" s="77"/>
      <c r="P91" s="77"/>
      <c r="U91" s="79"/>
      <c r="V91" s="79"/>
      <c r="W91" s="79"/>
      <c r="X91" s="79"/>
      <c r="Y91" s="79"/>
      <c r="Z91" s="27"/>
      <c r="AA91" s="27"/>
      <c r="AB91" s="27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5" customFormat="1">
      <c r="O92" s="77"/>
      <c r="P92" s="77"/>
      <c r="U92" s="79"/>
      <c r="V92" s="79"/>
      <c r="W92" s="79"/>
      <c r="X92" s="79"/>
      <c r="Y92" s="79"/>
      <c r="Z92" s="27"/>
      <c r="AA92" s="27"/>
      <c r="AB92" s="27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5" customFormat="1">
      <c r="O93" s="77"/>
      <c r="P93" s="77"/>
      <c r="U93" s="79"/>
      <c r="V93" s="79"/>
      <c r="W93" s="79"/>
      <c r="X93" s="79"/>
      <c r="Y93" s="79"/>
      <c r="Z93" s="27"/>
      <c r="AA93" s="27"/>
      <c r="AB93" s="27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5" customFormat="1">
      <c r="O94" s="77"/>
      <c r="P94" s="77"/>
      <c r="U94" s="79"/>
      <c r="V94" s="79"/>
      <c r="W94" s="79"/>
      <c r="X94" s="79"/>
      <c r="Y94" s="79"/>
      <c r="Z94" s="27"/>
      <c r="AA94" s="27"/>
      <c r="AB94" s="27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5" customFormat="1">
      <c r="O95" s="77"/>
      <c r="P95" s="77"/>
      <c r="U95" s="79"/>
      <c r="V95" s="79"/>
      <c r="W95" s="79"/>
      <c r="X95" s="79"/>
      <c r="Y95" s="79"/>
      <c r="Z95" s="27"/>
      <c r="AA95" s="27"/>
      <c r="AB95" s="27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5" customFormat="1">
      <c r="O96" s="77"/>
      <c r="P96" s="77"/>
      <c r="U96" s="79"/>
      <c r="V96" s="79"/>
      <c r="W96" s="79"/>
      <c r="X96" s="79"/>
      <c r="Y96" s="79"/>
      <c r="Z96" s="27"/>
      <c r="AA96" s="27"/>
      <c r="AB96" s="27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5" customFormat="1">
      <c r="O97" s="77"/>
      <c r="P97" s="77"/>
      <c r="U97" s="79"/>
      <c r="V97" s="79"/>
      <c r="W97" s="79"/>
      <c r="X97" s="79"/>
      <c r="Y97" s="79"/>
      <c r="Z97" s="27"/>
      <c r="AA97" s="27"/>
      <c r="AB97" s="2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5" customFormat="1">
      <c r="O98" s="77"/>
      <c r="P98" s="77"/>
      <c r="U98" s="79"/>
      <c r="V98" s="79"/>
      <c r="W98" s="79"/>
      <c r="X98" s="79"/>
      <c r="Y98" s="79"/>
      <c r="Z98" s="27"/>
      <c r="AA98" s="27"/>
      <c r="AB98" s="27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5" customFormat="1">
      <c r="O99" s="77"/>
      <c r="P99" s="77"/>
      <c r="U99" s="79"/>
      <c r="V99" s="79"/>
      <c r="W99" s="79"/>
      <c r="X99" s="79"/>
      <c r="Y99" s="79"/>
      <c r="Z99" s="27"/>
      <c r="AA99" s="27"/>
      <c r="AB99" s="27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5" customFormat="1">
      <c r="O100" s="77"/>
      <c r="P100" s="77"/>
      <c r="U100" s="79"/>
      <c r="V100" s="79"/>
      <c r="W100" s="79"/>
      <c r="X100" s="79"/>
      <c r="Y100" s="79"/>
      <c r="Z100" s="27"/>
      <c r="AA100" s="27"/>
      <c r="AB100" s="27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5" customFormat="1">
      <c r="O101" s="77"/>
      <c r="P101" s="77"/>
      <c r="U101" s="79"/>
      <c r="V101" s="79"/>
      <c r="W101" s="79"/>
      <c r="X101" s="79"/>
      <c r="Y101" s="79"/>
      <c r="Z101" s="27"/>
      <c r="AA101" s="27"/>
      <c r="AB101" s="27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5" customFormat="1">
      <c r="O102" s="77"/>
      <c r="P102" s="77"/>
      <c r="U102" s="79"/>
      <c r="V102" s="79"/>
      <c r="W102" s="79"/>
      <c r="X102" s="79"/>
      <c r="Y102" s="79"/>
      <c r="Z102" s="27"/>
      <c r="AA102" s="27"/>
      <c r="AB102" s="27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5" customFormat="1">
      <c r="O103" s="77"/>
      <c r="P103" s="77"/>
      <c r="U103" s="79"/>
      <c r="V103" s="79"/>
      <c r="W103" s="79"/>
      <c r="X103" s="79"/>
      <c r="Y103" s="79"/>
      <c r="Z103" s="27"/>
      <c r="AA103" s="27"/>
      <c r="AB103" s="27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5" customFormat="1">
      <c r="O104" s="77"/>
      <c r="P104" s="77"/>
      <c r="U104" s="79"/>
      <c r="V104" s="79"/>
      <c r="W104" s="79"/>
      <c r="X104" s="79"/>
      <c r="Y104" s="79"/>
      <c r="Z104" s="27"/>
      <c r="AA104" s="27"/>
      <c r="AB104" s="27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5" customFormat="1">
      <c r="O105" s="77"/>
      <c r="P105" s="77"/>
      <c r="U105" s="79"/>
      <c r="V105" s="79"/>
      <c r="W105" s="79"/>
      <c r="X105" s="79"/>
      <c r="Y105" s="79"/>
      <c r="Z105" s="27"/>
      <c r="AA105" s="27"/>
      <c r="AB105" s="27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5" customFormat="1">
      <c r="O106" s="77"/>
      <c r="P106" s="77"/>
      <c r="U106" s="79"/>
      <c r="V106" s="79"/>
      <c r="W106" s="79"/>
      <c r="X106" s="79"/>
      <c r="Y106" s="79"/>
      <c r="Z106" s="27"/>
      <c r="AA106" s="27"/>
      <c r="AB106" s="27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5" customFormat="1">
      <c r="O107" s="77"/>
      <c r="P107" s="77"/>
      <c r="U107" s="79"/>
      <c r="V107" s="79"/>
      <c r="W107" s="79"/>
      <c r="X107" s="79"/>
      <c r="Y107" s="79"/>
      <c r="Z107" s="27"/>
      <c r="AA107" s="27"/>
      <c r="AB107" s="2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5" customFormat="1">
      <c r="O108" s="77"/>
      <c r="P108" s="77"/>
      <c r="U108" s="79"/>
      <c r="V108" s="79"/>
      <c r="W108" s="79"/>
      <c r="X108" s="79"/>
      <c r="Y108" s="79"/>
      <c r="Z108" s="27"/>
      <c r="AA108" s="27"/>
      <c r="AB108" s="27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5" customFormat="1">
      <c r="O109" s="77"/>
      <c r="P109" s="77"/>
      <c r="U109" s="79"/>
      <c r="V109" s="79"/>
      <c r="W109" s="79"/>
      <c r="X109" s="79"/>
      <c r="Y109" s="79"/>
      <c r="Z109" s="27"/>
      <c r="AA109" s="27"/>
      <c r="AB109" s="27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5" customFormat="1">
      <c r="O110" s="77"/>
      <c r="P110" s="77"/>
      <c r="U110" s="79"/>
      <c r="V110" s="79"/>
      <c r="W110" s="79"/>
      <c r="X110" s="79"/>
      <c r="Y110" s="79"/>
      <c r="Z110" s="27"/>
      <c r="AA110" s="27"/>
      <c r="AB110" s="27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5" customFormat="1">
      <c r="O111" s="77"/>
      <c r="P111" s="77"/>
      <c r="U111" s="79"/>
      <c r="V111" s="79"/>
      <c r="W111" s="79"/>
      <c r="X111" s="79"/>
      <c r="Y111" s="79"/>
      <c r="Z111" s="27"/>
      <c r="AA111" s="27"/>
      <c r="AB111" s="27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5" customFormat="1">
      <c r="O112" s="77"/>
      <c r="P112" s="77"/>
      <c r="U112" s="79"/>
      <c r="V112" s="79"/>
      <c r="W112" s="79"/>
      <c r="X112" s="79"/>
      <c r="Y112" s="79"/>
      <c r="Z112" s="27"/>
      <c r="AA112" s="27"/>
      <c r="AB112" s="27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5" customFormat="1">
      <c r="O113" s="77"/>
      <c r="P113" s="77"/>
      <c r="U113" s="79"/>
      <c r="V113" s="79"/>
      <c r="W113" s="79"/>
      <c r="X113" s="79"/>
      <c r="Y113" s="79"/>
      <c r="Z113" s="27"/>
      <c r="AA113" s="27"/>
      <c r="AB113" s="27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5" customFormat="1">
      <c r="O114" s="77"/>
      <c r="P114" s="77"/>
      <c r="U114" s="79"/>
      <c r="V114" s="79"/>
      <c r="W114" s="79"/>
      <c r="X114" s="79"/>
      <c r="Y114" s="79"/>
      <c r="Z114" s="27"/>
      <c r="AA114" s="27"/>
      <c r="AB114" s="27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5" customFormat="1">
      <c r="O115" s="77"/>
      <c r="P115" s="77"/>
      <c r="U115" s="79"/>
      <c r="V115" s="79"/>
      <c r="W115" s="79"/>
      <c r="X115" s="79"/>
      <c r="Y115" s="79"/>
      <c r="Z115" s="27"/>
      <c r="AA115" s="27"/>
      <c r="AB115" s="27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5" customFormat="1">
      <c r="O116" s="77"/>
      <c r="P116" s="77"/>
      <c r="U116" s="79"/>
      <c r="V116" s="79"/>
      <c r="W116" s="79"/>
      <c r="X116" s="79"/>
      <c r="Y116" s="79"/>
      <c r="Z116" s="27"/>
      <c r="AA116" s="27"/>
      <c r="AB116" s="27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5" customFormat="1">
      <c r="O117" s="77"/>
      <c r="P117" s="77"/>
      <c r="U117" s="79"/>
      <c r="V117" s="79"/>
      <c r="W117" s="79"/>
      <c r="X117" s="79"/>
      <c r="Y117" s="79"/>
      <c r="Z117" s="27"/>
      <c r="AA117" s="27"/>
      <c r="AB117" s="2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5" customFormat="1">
      <c r="O118" s="77"/>
      <c r="P118" s="77"/>
      <c r="U118" s="79"/>
      <c r="V118" s="79"/>
      <c r="W118" s="79"/>
      <c r="X118" s="79"/>
      <c r="Y118" s="79"/>
      <c r="Z118" s="27"/>
      <c r="AA118" s="27"/>
      <c r="AB118" s="27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5" customFormat="1">
      <c r="O119" s="77"/>
      <c r="P119" s="77"/>
      <c r="U119" s="79"/>
      <c r="V119" s="79"/>
      <c r="W119" s="79"/>
      <c r="X119" s="79"/>
      <c r="Y119" s="79"/>
      <c r="Z119" s="27"/>
      <c r="AA119" s="27"/>
      <c r="AB119" s="27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5" customFormat="1">
      <c r="O120" s="77"/>
      <c r="P120" s="77"/>
      <c r="U120" s="79"/>
      <c r="V120" s="79"/>
      <c r="W120" s="79"/>
      <c r="X120" s="79"/>
      <c r="Y120" s="79"/>
      <c r="Z120" s="27"/>
      <c r="AA120" s="27"/>
      <c r="AB120" s="27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5" customFormat="1">
      <c r="O121" s="77"/>
      <c r="P121" s="77"/>
      <c r="U121" s="79"/>
      <c r="V121" s="79"/>
      <c r="W121" s="79"/>
      <c r="X121" s="79"/>
      <c r="Y121" s="79"/>
      <c r="Z121" s="27"/>
      <c r="AA121" s="27"/>
      <c r="AB121" s="27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5" customFormat="1">
      <c r="O122" s="77"/>
      <c r="P122" s="77"/>
      <c r="U122" s="79"/>
      <c r="V122" s="79"/>
      <c r="W122" s="79"/>
      <c r="X122" s="79"/>
      <c r="Y122" s="79"/>
      <c r="Z122" s="27"/>
      <c r="AA122" s="27"/>
      <c r="AB122" s="27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5" customFormat="1">
      <c r="O123" s="77"/>
      <c r="P123" s="77"/>
      <c r="U123" s="79"/>
      <c r="V123" s="79"/>
      <c r="W123" s="79"/>
      <c r="X123" s="79"/>
      <c r="Y123" s="79"/>
      <c r="Z123" s="27"/>
      <c r="AA123" s="27"/>
      <c r="AB123" s="27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5" customFormat="1">
      <c r="O124" s="77"/>
      <c r="P124" s="77"/>
      <c r="U124" s="79"/>
      <c r="V124" s="79"/>
      <c r="W124" s="79"/>
      <c r="X124" s="79"/>
      <c r="Y124" s="79"/>
      <c r="Z124" s="27"/>
      <c r="AA124" s="27"/>
      <c r="AB124" s="27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5" customFormat="1">
      <c r="O125" s="77"/>
      <c r="P125" s="77"/>
      <c r="U125" s="79"/>
      <c r="V125" s="79"/>
      <c r="W125" s="79"/>
      <c r="X125" s="79"/>
      <c r="Y125" s="79"/>
      <c r="Z125" s="27"/>
      <c r="AA125" s="27"/>
      <c r="AB125" s="27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5" customFormat="1">
      <c r="O126" s="77"/>
      <c r="P126" s="77"/>
      <c r="U126" s="79"/>
      <c r="V126" s="79"/>
      <c r="W126" s="79"/>
      <c r="X126" s="79"/>
      <c r="Y126" s="79"/>
      <c r="Z126" s="27"/>
      <c r="AA126" s="27"/>
      <c r="AB126" s="27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5" customFormat="1">
      <c r="O127" s="77"/>
      <c r="P127" s="77"/>
      <c r="U127" s="79"/>
      <c r="V127" s="79"/>
      <c r="W127" s="79"/>
      <c r="X127" s="79"/>
      <c r="Y127" s="79"/>
      <c r="Z127" s="27"/>
      <c r="AA127" s="27"/>
      <c r="AB127" s="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5" customFormat="1">
      <c r="O128" s="77"/>
      <c r="P128" s="77"/>
      <c r="U128" s="79"/>
      <c r="V128" s="79"/>
      <c r="W128" s="79"/>
      <c r="X128" s="79"/>
      <c r="Y128" s="79"/>
      <c r="Z128" s="27"/>
      <c r="AA128" s="27"/>
      <c r="AB128" s="27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5" customFormat="1">
      <c r="O129" s="77"/>
      <c r="P129" s="77"/>
      <c r="U129" s="79"/>
      <c r="V129" s="79"/>
      <c r="W129" s="79"/>
      <c r="X129" s="79"/>
      <c r="Y129" s="79"/>
      <c r="Z129" s="27"/>
      <c r="AA129" s="27"/>
      <c r="AB129" s="27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5" customFormat="1">
      <c r="O130" s="77"/>
      <c r="P130" s="77"/>
      <c r="U130" s="79"/>
      <c r="V130" s="79"/>
      <c r="W130" s="79"/>
      <c r="X130" s="79"/>
      <c r="Y130" s="79"/>
      <c r="Z130" s="27"/>
      <c r="AA130" s="27"/>
      <c r="AB130" s="27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5" customFormat="1">
      <c r="O131" s="77"/>
      <c r="P131" s="77"/>
      <c r="U131" s="79"/>
      <c r="V131" s="79"/>
      <c r="W131" s="79"/>
      <c r="X131" s="79"/>
      <c r="Y131" s="79"/>
      <c r="Z131" s="27"/>
      <c r="AA131" s="27"/>
      <c r="AB131" s="27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5" customFormat="1">
      <c r="O132" s="77"/>
      <c r="P132" s="77"/>
      <c r="U132" s="79"/>
      <c r="V132" s="79"/>
      <c r="W132" s="79"/>
      <c r="X132" s="79"/>
      <c r="Y132" s="79"/>
      <c r="Z132" s="27"/>
      <c r="AA132" s="27"/>
      <c r="AB132" s="27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5" customFormat="1">
      <c r="O133" s="77"/>
      <c r="P133" s="77"/>
      <c r="U133" s="79"/>
      <c r="V133" s="79"/>
      <c r="W133" s="79"/>
      <c r="X133" s="79"/>
      <c r="Y133" s="79"/>
      <c r="Z133" s="27"/>
      <c r="AA133" s="27"/>
      <c r="AB133" s="27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5" customFormat="1">
      <c r="O134" s="77"/>
      <c r="P134" s="77"/>
      <c r="U134" s="79"/>
      <c r="V134" s="79"/>
      <c r="W134" s="79"/>
      <c r="X134" s="79"/>
      <c r="Y134" s="79"/>
      <c r="Z134" s="27"/>
      <c r="AA134" s="27"/>
      <c r="AB134" s="27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5" customFormat="1">
      <c r="O135" s="77"/>
      <c r="P135" s="77"/>
      <c r="U135" s="79"/>
      <c r="V135" s="79"/>
      <c r="W135" s="79"/>
      <c r="X135" s="79"/>
      <c r="Y135" s="79"/>
      <c r="Z135" s="27"/>
      <c r="AA135" s="27"/>
      <c r="AB135" s="27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5" customFormat="1">
      <c r="O136" s="77"/>
      <c r="P136" s="77"/>
      <c r="U136" s="79"/>
      <c r="V136" s="79"/>
      <c r="W136" s="79"/>
      <c r="X136" s="79"/>
      <c r="Y136" s="79"/>
      <c r="Z136" s="27"/>
      <c r="AA136" s="27"/>
      <c r="AB136" s="27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5" customFormat="1">
      <c r="O137" s="77"/>
      <c r="P137" s="77"/>
      <c r="U137" s="79"/>
      <c r="V137" s="79"/>
      <c r="W137" s="79"/>
      <c r="X137" s="79"/>
      <c r="Y137" s="79"/>
      <c r="Z137" s="27"/>
      <c r="AA137" s="27"/>
      <c r="AB137" s="2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5" customFormat="1">
      <c r="O138" s="77"/>
      <c r="P138" s="77"/>
      <c r="U138" s="79"/>
      <c r="V138" s="79"/>
      <c r="W138" s="79"/>
      <c r="X138" s="79"/>
      <c r="Y138" s="79"/>
      <c r="Z138" s="27"/>
      <c r="AA138" s="27"/>
      <c r="AB138" s="27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5" customFormat="1">
      <c r="O139" s="77"/>
      <c r="P139" s="77"/>
      <c r="U139" s="79"/>
      <c r="V139" s="79"/>
      <c r="W139" s="79"/>
      <c r="X139" s="79"/>
      <c r="Y139" s="79"/>
      <c r="Z139" s="27"/>
      <c r="AA139" s="27"/>
      <c r="AB139" s="27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5" customFormat="1">
      <c r="O140" s="77"/>
      <c r="P140" s="77"/>
      <c r="U140" s="79"/>
      <c r="V140" s="79"/>
      <c r="W140" s="79"/>
      <c r="X140" s="79"/>
      <c r="Y140" s="79"/>
      <c r="Z140" s="27"/>
      <c r="AA140" s="27"/>
      <c r="AB140" s="27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5" customFormat="1">
      <c r="O141" s="77"/>
      <c r="P141" s="77"/>
      <c r="U141" s="79"/>
      <c r="V141" s="79"/>
      <c r="W141" s="79"/>
      <c r="X141" s="79"/>
      <c r="Y141" s="79"/>
      <c r="Z141" s="27"/>
      <c r="AA141" s="27"/>
      <c r="AB141" s="27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5" customFormat="1">
      <c r="O142" s="77"/>
      <c r="P142" s="77"/>
      <c r="U142" s="79"/>
      <c r="V142" s="79"/>
      <c r="W142" s="79"/>
      <c r="X142" s="79"/>
      <c r="Y142" s="79"/>
      <c r="Z142" s="27"/>
      <c r="AA142" s="27"/>
      <c r="AB142" s="27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5" customFormat="1">
      <c r="O143" s="77"/>
      <c r="P143" s="77"/>
      <c r="U143" s="79"/>
      <c r="V143" s="79"/>
      <c r="W143" s="79"/>
      <c r="X143" s="79"/>
      <c r="Y143" s="79"/>
      <c r="Z143" s="27"/>
      <c r="AA143" s="27"/>
      <c r="AB143" s="27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5" customFormat="1">
      <c r="O144" s="77"/>
      <c r="P144" s="77"/>
      <c r="U144" s="79"/>
      <c r="V144" s="79"/>
      <c r="W144" s="79"/>
      <c r="X144" s="79"/>
      <c r="Y144" s="79"/>
      <c r="Z144" s="27"/>
      <c r="AA144" s="27"/>
      <c r="AB144" s="27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5" customFormat="1">
      <c r="O145" s="77"/>
      <c r="P145" s="77"/>
      <c r="U145" s="79"/>
      <c r="V145" s="79"/>
      <c r="W145" s="79"/>
      <c r="X145" s="79"/>
      <c r="Y145" s="79"/>
      <c r="Z145" s="27"/>
      <c r="AA145" s="27"/>
      <c r="AB145" s="27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5" customFormat="1">
      <c r="O146" s="77"/>
      <c r="P146" s="77"/>
      <c r="U146" s="79"/>
      <c r="V146" s="79"/>
      <c r="W146" s="79"/>
      <c r="X146" s="79"/>
      <c r="Y146" s="79"/>
      <c r="Z146" s="27"/>
      <c r="AA146" s="27"/>
      <c r="AB146" s="27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5" customFormat="1">
      <c r="O147" s="77"/>
      <c r="P147" s="77"/>
      <c r="U147" s="79"/>
      <c r="V147" s="79"/>
      <c r="W147" s="79"/>
      <c r="X147" s="79"/>
      <c r="Y147" s="79"/>
      <c r="Z147" s="27"/>
      <c r="AA147" s="27"/>
      <c r="AB147" s="2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5" customFormat="1">
      <c r="O148" s="77"/>
      <c r="P148" s="77"/>
      <c r="U148" s="79"/>
      <c r="V148" s="79"/>
      <c r="W148" s="79"/>
      <c r="X148" s="79"/>
      <c r="Y148" s="79"/>
      <c r="Z148" s="27"/>
      <c r="AA148" s="27"/>
      <c r="AB148" s="27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5" customFormat="1">
      <c r="O149" s="77"/>
      <c r="P149" s="77"/>
      <c r="U149" s="79"/>
      <c r="V149" s="79"/>
      <c r="W149" s="79"/>
      <c r="X149" s="79"/>
      <c r="Y149" s="79"/>
      <c r="Z149" s="27"/>
      <c r="AA149" s="27"/>
      <c r="AB149" s="27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5" customFormat="1">
      <c r="O150" s="77"/>
      <c r="P150" s="77"/>
      <c r="U150" s="79"/>
      <c r="V150" s="79"/>
      <c r="W150" s="79"/>
      <c r="X150" s="79"/>
      <c r="Y150" s="79"/>
      <c r="Z150" s="27"/>
      <c r="AA150" s="27"/>
      <c r="AB150" s="27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5" customFormat="1">
      <c r="O151" s="77"/>
      <c r="P151" s="77"/>
      <c r="U151" s="79"/>
      <c r="V151" s="79"/>
      <c r="W151" s="79"/>
      <c r="X151" s="79"/>
      <c r="Y151" s="79"/>
      <c r="Z151" s="27"/>
      <c r="AA151" s="27"/>
      <c r="AB151" s="27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5" customFormat="1">
      <c r="O152" s="77"/>
      <c r="P152" s="77"/>
      <c r="U152" s="79"/>
      <c r="V152" s="79"/>
      <c r="W152" s="79"/>
      <c r="X152" s="79"/>
      <c r="Y152" s="79"/>
      <c r="Z152" s="27"/>
      <c r="AA152" s="27"/>
      <c r="AB152" s="27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5" customFormat="1">
      <c r="O153" s="77"/>
      <c r="P153" s="77"/>
      <c r="U153" s="79"/>
      <c r="V153" s="79"/>
      <c r="W153" s="79"/>
      <c r="X153" s="79"/>
      <c r="Y153" s="79"/>
      <c r="Z153" s="27"/>
      <c r="AA153" s="27"/>
      <c r="AB153" s="27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5" customFormat="1">
      <c r="O154" s="77"/>
      <c r="P154" s="77"/>
      <c r="U154" s="79"/>
      <c r="V154" s="79"/>
      <c r="W154" s="79"/>
      <c r="X154" s="79"/>
      <c r="Y154" s="79"/>
      <c r="Z154" s="27"/>
      <c r="AA154" s="27"/>
      <c r="AB154" s="27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5" customFormat="1">
      <c r="O155" s="77"/>
      <c r="P155" s="77"/>
      <c r="U155" s="79"/>
      <c r="V155" s="79"/>
      <c r="W155" s="79"/>
      <c r="X155" s="79"/>
      <c r="Y155" s="79"/>
      <c r="Z155" s="27"/>
      <c r="AA155" s="27"/>
      <c r="AB155" s="27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5" customFormat="1">
      <c r="O156" s="77"/>
      <c r="P156" s="77"/>
      <c r="U156" s="79"/>
      <c r="V156" s="79"/>
      <c r="W156" s="79"/>
      <c r="X156" s="79"/>
      <c r="Y156" s="79"/>
      <c r="Z156" s="27"/>
      <c r="AA156" s="27"/>
      <c r="AB156" s="27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5" customFormat="1">
      <c r="O157" s="77"/>
      <c r="P157" s="77"/>
      <c r="U157" s="79"/>
      <c r="V157" s="79"/>
      <c r="W157" s="79"/>
      <c r="X157" s="79"/>
      <c r="Y157" s="79"/>
      <c r="Z157" s="27"/>
      <c r="AA157" s="27"/>
      <c r="AB157" s="2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5" customFormat="1">
      <c r="O158" s="77"/>
      <c r="P158" s="77"/>
      <c r="U158" s="79"/>
      <c r="V158" s="79"/>
      <c r="W158" s="79"/>
      <c r="X158" s="79"/>
      <c r="Y158" s="79"/>
      <c r="Z158" s="27"/>
      <c r="AA158" s="27"/>
      <c r="AB158" s="27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5" customFormat="1">
      <c r="O159" s="77"/>
      <c r="P159" s="77"/>
      <c r="U159" s="79"/>
      <c r="V159" s="79"/>
      <c r="W159" s="79"/>
      <c r="X159" s="79"/>
      <c r="Y159" s="79"/>
      <c r="Z159" s="27"/>
      <c r="AA159" s="27"/>
      <c r="AB159" s="27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5" customFormat="1">
      <c r="O160" s="77"/>
      <c r="P160" s="77"/>
      <c r="U160" s="79"/>
      <c r="V160" s="79"/>
      <c r="W160" s="79"/>
      <c r="X160" s="79"/>
      <c r="Y160" s="79"/>
      <c r="Z160" s="27"/>
      <c r="AA160" s="27"/>
      <c r="AB160" s="27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5" customFormat="1">
      <c r="O161" s="77"/>
      <c r="P161" s="77"/>
      <c r="U161" s="79"/>
      <c r="V161" s="79"/>
      <c r="W161" s="79"/>
      <c r="X161" s="79"/>
      <c r="Y161" s="79"/>
      <c r="Z161" s="27"/>
      <c r="AA161" s="27"/>
      <c r="AB161" s="27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5" customFormat="1">
      <c r="O162" s="77"/>
      <c r="P162" s="77"/>
      <c r="U162" s="79"/>
      <c r="V162" s="79"/>
      <c r="W162" s="79"/>
      <c r="X162" s="79"/>
      <c r="Y162" s="79"/>
      <c r="Z162" s="27"/>
      <c r="AA162" s="27"/>
      <c r="AB162" s="27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5" customFormat="1">
      <c r="O163" s="77"/>
      <c r="P163" s="77"/>
      <c r="U163" s="79"/>
      <c r="V163" s="79"/>
      <c r="W163" s="79"/>
      <c r="X163" s="79"/>
      <c r="Y163" s="79"/>
      <c r="Z163" s="27"/>
      <c r="AA163" s="27"/>
      <c r="AB163" s="27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5" customFormat="1">
      <c r="O164" s="77"/>
      <c r="P164" s="77"/>
      <c r="U164" s="79"/>
      <c r="V164" s="79"/>
      <c r="W164" s="79"/>
      <c r="X164" s="79"/>
      <c r="Y164" s="79"/>
      <c r="Z164" s="27"/>
      <c r="AA164" s="27"/>
      <c r="AB164" s="27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5" customFormat="1">
      <c r="O165" s="77"/>
      <c r="P165" s="77"/>
      <c r="U165" s="79"/>
      <c r="V165" s="79"/>
      <c r="W165" s="79"/>
      <c r="X165" s="79"/>
      <c r="Y165" s="79"/>
      <c r="Z165" s="27"/>
      <c r="AA165" s="27"/>
      <c r="AB165" s="27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5" customFormat="1">
      <c r="O166" s="77"/>
      <c r="P166" s="77"/>
      <c r="U166" s="79"/>
      <c r="V166" s="79"/>
      <c r="W166" s="79"/>
      <c r="X166" s="79"/>
      <c r="Y166" s="79"/>
      <c r="Z166" s="27"/>
      <c r="AA166" s="27"/>
      <c r="AB166" s="27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5" customFormat="1">
      <c r="O167" s="77"/>
      <c r="P167" s="77"/>
      <c r="U167" s="79"/>
      <c r="V167" s="79"/>
      <c r="W167" s="79"/>
      <c r="X167" s="79"/>
      <c r="Y167" s="79"/>
      <c r="Z167" s="27"/>
      <c r="AA167" s="27"/>
      <c r="AB167" s="2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5" customFormat="1">
      <c r="O168" s="77"/>
      <c r="P168" s="77"/>
      <c r="U168" s="79"/>
      <c r="V168" s="79"/>
      <c r="W168" s="79"/>
      <c r="X168" s="79"/>
      <c r="Y168" s="79"/>
      <c r="Z168" s="27"/>
      <c r="AA168" s="27"/>
      <c r="AB168" s="27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5" customFormat="1">
      <c r="O169" s="77"/>
      <c r="P169" s="77"/>
      <c r="U169" s="79"/>
      <c r="V169" s="79"/>
      <c r="W169" s="79"/>
      <c r="X169" s="79"/>
      <c r="Y169" s="79"/>
      <c r="Z169" s="27"/>
      <c r="AA169" s="27"/>
      <c r="AB169" s="27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5" customFormat="1">
      <c r="O170" s="77"/>
      <c r="P170" s="77"/>
      <c r="U170" s="79"/>
      <c r="V170" s="79"/>
      <c r="W170" s="79"/>
      <c r="X170" s="79"/>
      <c r="Y170" s="79"/>
      <c r="Z170" s="27"/>
      <c r="AA170" s="27"/>
      <c r="AB170" s="27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5" customFormat="1">
      <c r="O171" s="77"/>
      <c r="P171" s="77"/>
      <c r="U171" s="79"/>
      <c r="V171" s="79"/>
      <c r="W171" s="79"/>
      <c r="X171" s="79"/>
      <c r="Y171" s="79"/>
      <c r="Z171" s="27"/>
      <c r="AA171" s="27"/>
      <c r="AB171" s="27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5" customFormat="1">
      <c r="O172" s="77"/>
      <c r="P172" s="77"/>
      <c r="U172" s="79"/>
      <c r="V172" s="79"/>
      <c r="W172" s="79"/>
      <c r="X172" s="79"/>
      <c r="Y172" s="79"/>
      <c r="Z172" s="27"/>
      <c r="AA172" s="27"/>
      <c r="AB172" s="27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5" customFormat="1">
      <c r="O173" s="77"/>
      <c r="P173" s="77"/>
      <c r="U173" s="79"/>
      <c r="V173" s="79"/>
      <c r="W173" s="79"/>
      <c r="X173" s="79"/>
      <c r="Y173" s="79"/>
      <c r="Z173" s="27"/>
      <c r="AA173" s="27"/>
      <c r="AB173" s="27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5" customFormat="1">
      <c r="O174" s="77"/>
      <c r="P174" s="77"/>
      <c r="U174" s="79"/>
      <c r="V174" s="79"/>
      <c r="W174" s="79"/>
      <c r="X174" s="79"/>
      <c r="Y174" s="79"/>
      <c r="Z174" s="27"/>
      <c r="AA174" s="27"/>
      <c r="AB174" s="27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</sheetData>
  <mergeCells count="3">
    <mergeCell ref="C1:E1"/>
    <mergeCell ref="M1:Y1"/>
    <mergeCell ref="X14:Y26"/>
  </mergeCells>
  <hyperlinks>
    <hyperlink ref="M5" r:id="rId1" display="https://contrataciondelestado.es/wps/poc?uri=deeplink%3Adetalle_licitacion&amp;idEvl=jq0zbXhrdQdvYnTkQN0%2FZA%3D%3D" xr:uid="{00000000-0004-0000-0100-000001000000}"/>
    <hyperlink ref="M11" r:id="rId2" display="https://contrataciondelestado.es/wps/poc?uri=deeplink%3Adetalle_licitacion&amp;idEvl=jq0zbXhrdQdvYnTkQN0%2FZA%3D%3D" xr:uid="{C95692A7-4F52-4E84-80A1-CAC9EF3E6A57}"/>
    <hyperlink ref="M12" r:id="rId3" display="https://contrataciondelestado.es/wps/poc?uri=deeplink%3Adetalle_licitacion&amp;idEvl=jq0zbXhrdQdvYnTkQN0%2FZA%3D%3D" xr:uid="{C6F8C233-0A25-453D-9F2A-2AACADEB0DBE}"/>
    <hyperlink ref="N4" r:id="rId4" display="Perfil contractant" xr:uid="{D1B2F015-FB95-48BB-B2BC-59E89955A07F}"/>
    <hyperlink ref="N5" r:id="rId5" display="Perfil contractant" xr:uid="{CE52128A-0C49-45BD-B805-18F2C9435EF8}"/>
    <hyperlink ref="N6" r:id="rId6" display="Perfil contractant" xr:uid="{B2AD46EE-0A8F-4E1F-A675-04308138E5E9}"/>
    <hyperlink ref="N11" r:id="rId7" xr:uid="{FE07B823-C8D4-4B93-B5AA-83F4EF4E56CF}"/>
    <hyperlink ref="N12" r:id="rId8" xr:uid="{8B8B778D-C7CD-46C4-8B39-BF020E01A7DE}"/>
    <hyperlink ref="N7" r:id="rId9" display="Perfil contractant" xr:uid="{AF35BA06-60AE-4C5E-B00A-95239A99EEB3}"/>
    <hyperlink ref="N8" r:id="rId10" display="Perfil contractant" xr:uid="{F50F5AA8-60C0-4F3B-A201-50549CC42A1C}"/>
    <hyperlink ref="N9" r:id="rId11" display="Perfil contractant" xr:uid="{E7007AF5-0282-4219-B228-721854D0F723}"/>
    <hyperlink ref="N10" r:id="rId12" xr:uid="{0DB03447-E63F-47DC-805F-5A0A26283EFA}"/>
  </hyperlinks>
  <pageMargins left="0" right="0" top="0.39370078740157505" bottom="0.39370078740157505" header="0" footer="0"/>
  <pageSetup paperSize="9" fitToWidth="0" fitToHeight="0" pageOrder="overThenDown" orientation="landscape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2"/>
  <sheetViews>
    <sheetView zoomScale="95" zoomScaleNormal="95" workbookViewId="0">
      <selection activeCell="L1" sqref="L1:X1"/>
    </sheetView>
  </sheetViews>
  <sheetFormatPr baseColWidth="10" defaultRowHeight="14.25"/>
  <cols>
    <col min="1" max="1" width="3.5703125" style="111" customWidth="1"/>
    <col min="2" max="2" width="16.85546875" style="110" customWidth="1"/>
    <col min="3" max="3" width="8.85546875" style="110" customWidth="1"/>
    <col min="4" max="4" width="4.5703125" style="110" customWidth="1"/>
    <col min="5" max="5" width="39.28515625" style="110" customWidth="1"/>
    <col min="6" max="6" width="12.140625" style="110" customWidth="1"/>
    <col min="7" max="7" width="9" style="110" customWidth="1"/>
    <col min="8" max="8" width="9.42578125" style="110" customWidth="1"/>
    <col min="9" max="9" width="10.140625" style="112" customWidth="1"/>
    <col min="10" max="10" width="10.5703125" style="110" customWidth="1"/>
    <col min="11" max="11" width="14.42578125" style="110" customWidth="1"/>
    <col min="12" max="12" width="10.85546875" style="110" customWidth="1"/>
    <col min="13" max="13" width="16.140625" style="110" customWidth="1"/>
    <col min="14" max="14" width="23.42578125" style="113" customWidth="1"/>
    <col min="15" max="15" width="19.42578125" style="114" customWidth="1"/>
    <col min="16" max="16" width="26.7109375" style="114" customWidth="1"/>
    <col min="17" max="17" width="20.5703125" style="110" customWidth="1"/>
    <col min="18" max="18" width="51.28515625" style="110" customWidth="1"/>
    <col min="19" max="19" width="0.28515625" style="114" hidden="1" customWidth="1"/>
    <col min="20" max="20" width="21.5703125" style="110" hidden="1" customWidth="1"/>
    <col min="21" max="21" width="3.28515625" style="110" hidden="1" customWidth="1"/>
    <col min="22" max="22" width="9.42578125" style="110" hidden="1" customWidth="1"/>
    <col min="23" max="23" width="7.7109375" style="110" hidden="1" customWidth="1"/>
    <col min="24" max="24" width="0.140625" style="110" hidden="1" customWidth="1"/>
    <col min="25" max="25" width="33.28515625" style="110" customWidth="1"/>
    <col min="26" max="64" width="12.140625" style="110" customWidth="1"/>
    <col min="65" max="1023" width="12.140625" style="83" customWidth="1"/>
    <col min="1024" max="1024" width="12.5703125" style="83" customWidth="1"/>
    <col min="1025" max="16384" width="11.42578125" style="83"/>
  </cols>
  <sheetData>
    <row r="1" spans="1:64" ht="111" customHeight="1">
      <c r="A1" s="125"/>
      <c r="B1" s="137"/>
      <c r="C1" s="177"/>
      <c r="D1" s="177"/>
      <c r="E1" s="177"/>
      <c r="F1" s="127"/>
      <c r="G1" s="127"/>
      <c r="H1" s="128"/>
      <c r="I1" s="128"/>
      <c r="J1" s="128"/>
      <c r="K1" s="129"/>
      <c r="L1" s="176" t="s">
        <v>206</v>
      </c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64" s="91" customFormat="1" ht="20.25" customHeight="1">
      <c r="A2" s="130"/>
      <c r="B2" s="131"/>
      <c r="C2" s="132"/>
      <c r="D2" s="131"/>
      <c r="E2" s="133"/>
      <c r="F2" s="133"/>
      <c r="G2" s="134"/>
      <c r="H2" s="134"/>
      <c r="I2" s="134"/>
      <c r="J2" s="135"/>
      <c r="K2" s="136"/>
      <c r="L2" s="84"/>
      <c r="M2" s="85"/>
      <c r="N2" s="87"/>
      <c r="O2" s="88"/>
      <c r="P2" s="85"/>
      <c r="Q2" s="87"/>
      <c r="R2" s="86"/>
      <c r="S2" s="89"/>
      <c r="T2" s="85"/>
      <c r="U2" s="87"/>
      <c r="V2" s="87"/>
      <c r="W2" s="90"/>
    </row>
    <row r="3" spans="1:64" s="93" customFormat="1" ht="37.5" customHeight="1">
      <c r="A3" s="174"/>
      <c r="B3" s="174" t="s">
        <v>111</v>
      </c>
      <c r="C3" s="178" t="s">
        <v>112</v>
      </c>
      <c r="D3" s="178" t="s">
        <v>1</v>
      </c>
      <c r="E3" s="174" t="s">
        <v>0</v>
      </c>
      <c r="F3" s="180" t="s">
        <v>199</v>
      </c>
      <c r="G3" s="182" t="s">
        <v>134</v>
      </c>
      <c r="H3" s="183" t="s">
        <v>131</v>
      </c>
      <c r="I3" s="183" t="s">
        <v>132</v>
      </c>
      <c r="J3" s="183" t="s">
        <v>133</v>
      </c>
      <c r="K3" s="183" t="s">
        <v>203</v>
      </c>
      <c r="L3" s="173" t="s">
        <v>113</v>
      </c>
      <c r="M3" s="173"/>
      <c r="N3" s="173"/>
      <c r="O3" s="173" t="s">
        <v>114</v>
      </c>
      <c r="P3" s="173"/>
      <c r="Q3" s="185" t="s">
        <v>137</v>
      </c>
      <c r="R3" s="187" t="s">
        <v>32</v>
      </c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</row>
    <row r="4" spans="1:64" s="93" customFormat="1" ht="98.25" customHeight="1">
      <c r="A4" s="175"/>
      <c r="B4" s="175"/>
      <c r="C4" s="179"/>
      <c r="D4" s="179"/>
      <c r="E4" s="175"/>
      <c r="F4" s="181"/>
      <c r="G4" s="181"/>
      <c r="H4" s="184"/>
      <c r="I4" s="184"/>
      <c r="J4" s="184"/>
      <c r="K4" s="184"/>
      <c r="L4" s="94" t="s">
        <v>115</v>
      </c>
      <c r="M4" s="95" t="s">
        <v>2</v>
      </c>
      <c r="N4" s="94" t="s">
        <v>116</v>
      </c>
      <c r="O4" s="95" t="s">
        <v>117</v>
      </c>
      <c r="P4" s="95" t="s">
        <v>118</v>
      </c>
      <c r="Q4" s="186"/>
      <c r="R4" s="188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</row>
    <row r="5" spans="1:64" s="106" customFormat="1" ht="57.75" customHeight="1">
      <c r="A5" s="97">
        <v>1</v>
      </c>
      <c r="B5" s="98" t="s">
        <v>128</v>
      </c>
      <c r="C5" s="99" t="s">
        <v>13</v>
      </c>
      <c r="D5" s="121">
        <v>2</v>
      </c>
      <c r="E5" s="98" t="s">
        <v>130</v>
      </c>
      <c r="F5" s="98" t="s">
        <v>7</v>
      </c>
      <c r="G5" s="98" t="s">
        <v>119</v>
      </c>
      <c r="H5" s="102">
        <v>44260</v>
      </c>
      <c r="I5" s="99" t="s">
        <v>135</v>
      </c>
      <c r="J5" s="99" t="s">
        <v>136</v>
      </c>
      <c r="K5" s="99" t="s">
        <v>141</v>
      </c>
      <c r="L5" s="100">
        <v>10909.76</v>
      </c>
      <c r="M5" s="100">
        <v>2291.0500000000002</v>
      </c>
      <c r="N5" s="100">
        <f>SUM(L5:M5)</f>
        <v>13200.810000000001</v>
      </c>
      <c r="O5" s="101" t="s">
        <v>140</v>
      </c>
      <c r="P5" s="101" t="s">
        <v>139</v>
      </c>
      <c r="Q5" s="102" t="s">
        <v>138</v>
      </c>
      <c r="R5" s="104" t="s">
        <v>129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</row>
    <row r="6" spans="1:64" s="106" customFormat="1" ht="57.75" customHeight="1">
      <c r="A6" s="97">
        <v>2</v>
      </c>
      <c r="B6" s="98" t="s">
        <v>144</v>
      </c>
      <c r="C6" s="99" t="s">
        <v>13</v>
      </c>
      <c r="D6" s="121">
        <v>2</v>
      </c>
      <c r="E6" s="98" t="s">
        <v>143</v>
      </c>
      <c r="F6" s="98" t="s">
        <v>7</v>
      </c>
      <c r="G6" s="98" t="s">
        <v>119</v>
      </c>
      <c r="H6" s="102">
        <v>44463</v>
      </c>
      <c r="I6" s="99" t="s">
        <v>148</v>
      </c>
      <c r="J6" s="99" t="s">
        <v>202</v>
      </c>
      <c r="K6" s="99" t="s">
        <v>145</v>
      </c>
      <c r="L6" s="100">
        <v>10780.57</v>
      </c>
      <c r="M6" s="100">
        <v>2263.92</v>
      </c>
      <c r="N6" s="100">
        <v>13044.5</v>
      </c>
      <c r="O6" s="101" t="s">
        <v>147</v>
      </c>
      <c r="P6" s="101" t="s">
        <v>146</v>
      </c>
      <c r="Q6" s="102" t="s">
        <v>149</v>
      </c>
      <c r="R6" s="104" t="s">
        <v>142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64" s="106" customFormat="1" ht="57.75" customHeight="1">
      <c r="A7" s="97">
        <v>3</v>
      </c>
      <c r="B7" s="98" t="s">
        <v>198</v>
      </c>
      <c r="C7" s="99" t="s">
        <v>5</v>
      </c>
      <c r="D7" s="121">
        <v>6</v>
      </c>
      <c r="E7" s="164" t="s">
        <v>183</v>
      </c>
      <c r="F7" s="98" t="s">
        <v>7</v>
      </c>
      <c r="G7" s="98" t="s">
        <v>119</v>
      </c>
      <c r="H7" s="102">
        <v>44494</v>
      </c>
      <c r="I7" s="99" t="s">
        <v>200</v>
      </c>
      <c r="J7" s="99" t="s">
        <v>201</v>
      </c>
      <c r="K7" s="99" t="s">
        <v>204</v>
      </c>
      <c r="L7" s="165">
        <v>9615.3799999999992</v>
      </c>
      <c r="M7" s="165">
        <f>L7*0.04</f>
        <v>384.61519999999996</v>
      </c>
      <c r="N7" s="166">
        <f t="shared" ref="N7" si="0">L7+M7</f>
        <v>9999.9951999999994</v>
      </c>
      <c r="O7" s="167" t="s">
        <v>124</v>
      </c>
      <c r="P7" s="167" t="s">
        <v>125</v>
      </c>
      <c r="Q7" s="102" t="s">
        <v>205</v>
      </c>
      <c r="R7" s="168" t="s">
        <v>121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64" ht="30.75" customHeight="1">
      <c r="A8" s="124"/>
      <c r="B8" s="107"/>
      <c r="C8" s="107"/>
      <c r="D8" s="107"/>
      <c r="E8" s="107"/>
      <c r="F8" s="107"/>
      <c r="G8" s="107"/>
      <c r="H8" s="108"/>
      <c r="I8" s="108"/>
      <c r="J8" s="109"/>
      <c r="K8" s="123"/>
      <c r="L8" s="109">
        <f>SUM(L5:L7)</f>
        <v>31305.71</v>
      </c>
      <c r="M8" s="109">
        <f t="shared" ref="M8:N8" si="1">SUM(M5:M7)</f>
        <v>4939.5852000000004</v>
      </c>
      <c r="N8" s="109">
        <f t="shared" si="1"/>
        <v>36245.305200000003</v>
      </c>
      <c r="O8" s="119"/>
      <c r="P8" s="107"/>
      <c r="Q8" s="120"/>
      <c r="R8" s="118"/>
      <c r="S8" s="110"/>
      <c r="BF8" s="83"/>
      <c r="BG8" s="83"/>
      <c r="BH8" s="83"/>
      <c r="BI8" s="83"/>
      <c r="BJ8" s="83"/>
      <c r="BK8" s="83"/>
      <c r="BL8" s="83"/>
    </row>
    <row r="11" spans="1:64">
      <c r="E11" s="122"/>
      <c r="F11" s="122"/>
      <c r="S11" s="115"/>
    </row>
    <row r="12" spans="1:64">
      <c r="S12" s="115"/>
    </row>
  </sheetData>
  <mergeCells count="17">
    <mergeCell ref="L3:N3"/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27F6-16B5-4961-8912-F8176AA64FE8}">
  <dimension ref="A1:BO10"/>
  <sheetViews>
    <sheetView tabSelected="1" zoomScale="89" zoomScaleNormal="89" workbookViewId="0">
      <selection sqref="A1:AA6"/>
    </sheetView>
  </sheetViews>
  <sheetFormatPr baseColWidth="10" defaultRowHeight="14.25"/>
  <cols>
    <col min="1" max="1" width="3.5703125" style="111" customWidth="1"/>
    <col min="2" max="2" width="16.85546875" style="110" customWidth="1"/>
    <col min="3" max="3" width="8.85546875" style="110" customWidth="1"/>
    <col min="4" max="4" width="4.5703125" style="110" customWidth="1"/>
    <col min="5" max="5" width="42.42578125" style="110" customWidth="1"/>
    <col min="6" max="6" width="12.140625" style="110" customWidth="1"/>
    <col min="7" max="7" width="9" style="110" customWidth="1"/>
    <col min="8" max="8" width="9.42578125" style="110" customWidth="1"/>
    <col min="9" max="9" width="10.140625" style="112" customWidth="1"/>
    <col min="10" max="10" width="10.5703125" style="110" customWidth="1"/>
    <col min="11" max="11" width="14.42578125" style="110" customWidth="1"/>
    <col min="12" max="12" width="10.85546875" style="110" customWidth="1"/>
    <col min="13" max="13" width="16.140625" style="110" customWidth="1"/>
    <col min="14" max="14" width="24.85546875" style="113" customWidth="1"/>
    <col min="15" max="15" width="13.28515625" style="113" customWidth="1"/>
    <col min="16" max="16" width="12" style="113" customWidth="1"/>
    <col min="17" max="17" width="16.7109375" style="113" customWidth="1"/>
    <col min="18" max="18" width="19.42578125" style="114" customWidth="1"/>
    <col min="19" max="19" width="40.7109375" style="114" customWidth="1"/>
    <col min="20" max="20" width="0.5703125" style="110" hidden="1" customWidth="1"/>
    <col min="21" max="21" width="5.42578125" style="110" hidden="1" customWidth="1"/>
    <col min="22" max="22" width="0.28515625" style="114" hidden="1" customWidth="1"/>
    <col min="23" max="23" width="21.5703125" style="110" hidden="1" customWidth="1"/>
    <col min="24" max="24" width="3.28515625" style="110" hidden="1" customWidth="1"/>
    <col min="25" max="25" width="9.42578125" style="110" hidden="1" customWidth="1"/>
    <col min="26" max="26" width="7.7109375" style="110" hidden="1" customWidth="1"/>
    <col min="27" max="27" width="0.140625" style="110" hidden="1" customWidth="1"/>
    <col min="28" max="28" width="33.28515625" style="110" customWidth="1"/>
    <col min="29" max="67" width="12.140625" style="110" customWidth="1"/>
    <col min="68" max="1026" width="12.140625" style="83" customWidth="1"/>
    <col min="1027" max="1027" width="12.5703125" style="83" customWidth="1"/>
    <col min="1028" max="16384" width="11.42578125" style="83"/>
  </cols>
  <sheetData>
    <row r="1" spans="1:67" ht="111" customHeight="1">
      <c r="A1" s="125"/>
      <c r="B1" s="126"/>
      <c r="C1" s="177"/>
      <c r="D1" s="177"/>
      <c r="E1" s="177"/>
      <c r="F1" s="127"/>
      <c r="G1" s="127"/>
      <c r="H1" s="128"/>
      <c r="I1" s="128"/>
      <c r="J1" s="128"/>
      <c r="K1" s="129"/>
      <c r="L1" s="191" t="s">
        <v>209</v>
      </c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</row>
    <row r="2" spans="1:67" s="91" customFormat="1" ht="20.25" customHeight="1">
      <c r="A2" s="130"/>
      <c r="B2" s="131"/>
      <c r="C2" s="132"/>
      <c r="D2" s="131"/>
      <c r="E2" s="133"/>
      <c r="F2" s="133"/>
      <c r="G2" s="134"/>
      <c r="H2" s="134"/>
      <c r="I2" s="134"/>
      <c r="J2" s="135"/>
      <c r="K2" s="136"/>
      <c r="L2" s="84"/>
      <c r="M2" s="85"/>
      <c r="N2" s="87"/>
      <c r="O2" s="87"/>
      <c r="P2" s="87"/>
      <c r="Q2" s="87"/>
      <c r="R2" s="88"/>
      <c r="S2" s="85"/>
      <c r="T2" s="87"/>
      <c r="U2" s="86"/>
      <c r="V2" s="89"/>
      <c r="W2" s="85"/>
      <c r="X2" s="87"/>
      <c r="Y2" s="87"/>
      <c r="Z2" s="90"/>
    </row>
    <row r="3" spans="1:67" s="93" customFormat="1" ht="37.5" customHeight="1">
      <c r="A3" s="189"/>
      <c r="B3" s="192" t="s">
        <v>111</v>
      </c>
      <c r="C3" s="194" t="s">
        <v>112</v>
      </c>
      <c r="D3" s="194" t="s">
        <v>1</v>
      </c>
      <c r="E3" s="195" t="s">
        <v>0</v>
      </c>
      <c r="F3" s="196" t="s">
        <v>199</v>
      </c>
      <c r="G3" s="197" t="s">
        <v>134</v>
      </c>
      <c r="H3" s="198" t="s">
        <v>131</v>
      </c>
      <c r="I3" s="198" t="s">
        <v>132</v>
      </c>
      <c r="J3" s="199" t="s">
        <v>152</v>
      </c>
      <c r="K3" s="199"/>
      <c r="L3" s="173"/>
      <c r="M3" s="173" t="s">
        <v>114</v>
      </c>
      <c r="N3" s="173"/>
      <c r="O3" s="173" t="s">
        <v>153</v>
      </c>
      <c r="P3" s="173"/>
      <c r="Q3" s="173"/>
      <c r="R3" s="185" t="s">
        <v>156</v>
      </c>
      <c r="S3" s="187" t="s">
        <v>32</v>
      </c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 spans="1:67" s="93" customFormat="1" ht="98.25" customHeight="1">
      <c r="A4" s="190"/>
      <c r="B4" s="193"/>
      <c r="C4" s="179"/>
      <c r="D4" s="179"/>
      <c r="E4" s="175"/>
      <c r="F4" s="181"/>
      <c r="G4" s="181"/>
      <c r="H4" s="184"/>
      <c r="I4" s="184"/>
      <c r="J4" s="96" t="s">
        <v>115</v>
      </c>
      <c r="K4" s="95" t="s">
        <v>2</v>
      </c>
      <c r="L4" s="96" t="s">
        <v>116</v>
      </c>
      <c r="M4" s="95" t="s">
        <v>117</v>
      </c>
      <c r="N4" s="95" t="s">
        <v>118</v>
      </c>
      <c r="O4" s="96" t="s">
        <v>115</v>
      </c>
      <c r="P4" s="95" t="s">
        <v>2</v>
      </c>
      <c r="Q4" s="96" t="s">
        <v>116</v>
      </c>
      <c r="R4" s="186"/>
      <c r="S4" s="188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</row>
    <row r="5" spans="1:67" s="106" customFormat="1" ht="57.75" customHeight="1">
      <c r="A5" s="97">
        <v>1</v>
      </c>
      <c r="B5" s="98" t="s">
        <v>151</v>
      </c>
      <c r="C5" s="99" t="s">
        <v>13</v>
      </c>
      <c r="D5" s="121">
        <v>2</v>
      </c>
      <c r="E5" s="98" t="s">
        <v>155</v>
      </c>
      <c r="F5" s="98" t="s">
        <v>7</v>
      </c>
      <c r="G5" s="98" t="s">
        <v>119</v>
      </c>
      <c r="H5" s="102">
        <v>44393</v>
      </c>
      <c r="I5" s="99" t="s">
        <v>150</v>
      </c>
      <c r="J5" s="100">
        <v>1796.77</v>
      </c>
      <c r="K5" s="100">
        <v>377.32</v>
      </c>
      <c r="L5" s="100">
        <v>2174.1</v>
      </c>
      <c r="M5" s="101" t="s">
        <v>147</v>
      </c>
      <c r="N5" s="101" t="s">
        <v>146</v>
      </c>
      <c r="O5" s="100">
        <v>10780.57</v>
      </c>
      <c r="P5" s="100">
        <v>2263.92</v>
      </c>
      <c r="Q5" s="100">
        <v>13044.5</v>
      </c>
      <c r="R5" s="103">
        <v>0.2</v>
      </c>
      <c r="S5" s="104" t="s">
        <v>154</v>
      </c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</row>
    <row r="6" spans="1:67" ht="23.25" customHeight="1">
      <c r="A6" s="124"/>
      <c r="B6" s="107"/>
      <c r="C6" s="107"/>
      <c r="D6" s="107"/>
      <c r="E6" s="107"/>
      <c r="F6" s="107"/>
      <c r="G6" s="107"/>
      <c r="H6" s="108"/>
      <c r="I6" s="108"/>
      <c r="J6" s="109">
        <f>SUM(J5:J5)</f>
        <v>1796.77</v>
      </c>
      <c r="K6" s="109">
        <f>SUM(K5:K5)</f>
        <v>377.32</v>
      </c>
      <c r="L6" s="109">
        <f>SUM(L5:L5)</f>
        <v>2174.1</v>
      </c>
      <c r="M6" s="119"/>
      <c r="N6" s="107"/>
      <c r="O6" s="109">
        <f>SUM(O5:O5)</f>
        <v>10780.57</v>
      </c>
      <c r="P6" s="109">
        <f>SUM(P5:P5)</f>
        <v>2263.92</v>
      </c>
      <c r="Q6" s="109">
        <f>SUM(Q5:Q5)</f>
        <v>13044.5</v>
      </c>
      <c r="R6" s="120"/>
      <c r="S6" s="118"/>
      <c r="V6" s="110"/>
      <c r="BG6" s="83"/>
      <c r="BH6" s="83"/>
      <c r="BI6" s="83"/>
      <c r="BJ6" s="83"/>
      <c r="BK6" s="83"/>
      <c r="BL6" s="83"/>
      <c r="BM6" s="83"/>
      <c r="BN6" s="83"/>
      <c r="BO6" s="83"/>
    </row>
    <row r="9" spans="1:67">
      <c r="E9" s="122"/>
      <c r="F9" s="122"/>
      <c r="V9" s="115"/>
    </row>
    <row r="10" spans="1:67">
      <c r="V10" s="115"/>
    </row>
  </sheetData>
  <mergeCells count="16">
    <mergeCell ref="A3:A4"/>
    <mergeCell ref="C1:E1"/>
    <mergeCell ref="L1:AA1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N3"/>
    <mergeCell ref="R3:R4"/>
    <mergeCell ref="S3:S4"/>
    <mergeCell ref="O3:Q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2021_4T_Contractes_NO_menors</vt:lpstr>
      <vt:lpstr>2021_4T_Contratos_NO_menores_C</vt:lpstr>
      <vt:lpstr>2021_4T Prorrogas</vt:lpstr>
      <vt:lpstr>2021_4T Modificaciones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2022-01-27T12:44:09Z</dcterms:modified>
</cp:coreProperties>
</file>