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4CA457FA-8817-4422-A95D-19783A848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_4T_Dades Estadistiques_v" sheetId="2" r:id="rId1"/>
    <sheet name="2021_4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G10" i="2"/>
  <c r="G9" i="2"/>
  <c r="G8" i="2"/>
  <c r="D26" i="2"/>
  <c r="D21" i="2"/>
  <c r="D16" i="2"/>
  <c r="C26" i="2"/>
  <c r="C21" i="2"/>
  <c r="C16" i="2"/>
  <c r="D11" i="2"/>
  <c r="C11" i="2"/>
  <c r="G12" i="2" l="1"/>
  <c r="I9" i="1"/>
  <c r="I8" i="1"/>
  <c r="C11" i="1"/>
  <c r="C16" i="1"/>
  <c r="C21" i="1"/>
  <c r="C26" i="1"/>
  <c r="G10" i="1"/>
  <c r="G8" i="1"/>
  <c r="D11" i="1"/>
  <c r="G9" i="1"/>
  <c r="D6" i="2"/>
  <c r="C6" i="2"/>
  <c r="G11" i="2"/>
  <c r="D26" i="1"/>
  <c r="D21" i="1"/>
  <c r="D16" i="1"/>
  <c r="G11" i="1"/>
  <c r="I11" i="1"/>
  <c r="D6" i="1"/>
  <c r="C6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<sst xmlns="http://schemas.openxmlformats.org/spreadsheetml/2006/main" count="98" uniqueCount="66">
  <si>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</si>
  <si>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</si>
  <si>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</si>
  <si>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</si>
  <si>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</si>
  <si>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</si>
  <si>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</si>
  <si>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</si>
  <si>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</si>
  <si>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</si>
  <si>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</si>
  <si>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</si>
  <si>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</si>
  <si>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</si>
  <si>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</si>
  <si>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</si>
  <si>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</si>
  <si>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</si>
  <si>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Basado en Acuerdo Marco</t>
  </si>
  <si>
    <t>ABIERTO</t>
  </si>
  <si>
    <t>Subtotal contratos de servicio</t>
  </si>
  <si>
    <t>BASADO EN ACUERDO MARCO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</si>
  <si>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</si>
  <si>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</si>
  <si>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</si>
  <si>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</si>
  <si>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</si>
  <si>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</si>
  <si>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</si>
  <si>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</si>
  <si>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</si>
  <si>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</si>
  <si>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</si>
  <si>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</si>
  <si>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</si>
  <si>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</si>
  <si>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</si>
  <si>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</si>
  <si>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</si>
  <si>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</si>
  <si>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</si>
  <si>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</si>
  <si>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</si>
  <si>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</si>
  <si>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</si>
  <si>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</si>
  <si>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</si>
  <si>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Basat en Acord Marc</t>
  </si>
  <si>
    <t>OBERT</t>
  </si>
  <si>
    <t>Subtotal contractes serveis</t>
  </si>
  <si>
    <t>BASAT EN ACORD MARC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</si>
  <si>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</si>
  <si>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</si>
  <si>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</si>
  <si>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</si>
  <si>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</si>
  <si>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</si>
  <si>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</si>
  <si>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</si>
  <si>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</si>
  <si>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</si>
  <si>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</si>
  <si>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</si>
  <si>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</si>
  <si>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01/01/2021 al 31/12/2021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</si>
  <si>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l’01/01/2021 al 31/12/2021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</si>
</sst>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textRotation="90"/>
    </xf>
    <xf numFmtId="14" fontId="18" fillId="0" borderId="1" xfId="0" applyNumberFormat="1" applyFont="1" applyFill="1" applyBorder="1" applyAlignment="1" applyProtection="1">
      <alignment horizontal="center" vertical="center" textRotation="90"/>
    </xf>
    <xf numFmtId="0" fontId="19" fillId="0" borderId="0" xfId="0" applyFont="1" applyFill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0" fontId="22" fillId="0" borderId="8" xfId="0" applyFont="1" applyFill="1" applyBorder="1" applyAlignment="1">
      <alignment horizontal="center"/>
    </xf>
    <xf numFmtId="4" fontId="22" fillId="0" borderId="9" xfId="0" applyNumberFormat="1" applyFont="1" applyFill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9" xfId="0" applyNumberFormat="1" applyFont="1" applyFill="1" applyBorder="1" applyAlignment="1">
      <alignment vertical="center"/>
    </xf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Fill="1" applyBorder="1" applyAlignment="1">
      <alignment horizontal="center" vertical="center" readingOrder="1"/>
    </xf>
    <xf numFmtId="164" fontId="18" fillId="0" borderId="1" xfId="0" applyNumberFormat="1" applyFont="1" applyFill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0" fillId="0" borderId="0" xfId="0"/>
    <xf numFmtId="0" fontId="27" fillId="0" borderId="0" xfId="0" applyFont="1" applyAlignment="1">
      <alignment horizontal="justify" wrapText="1"/>
    </xf>
    <xf numFmtId="0" fontId="27" fillId="0" borderId="0" xfId="0" applyFont="1" applyAlignment="1">
      <alignment wrapText="1"/>
    </xf>
    <xf numFmtId="0" fontId="0" fillId="0" borderId="0" xfId="0"/>
    <xf numFmtId="0" fontId="27" fillId="0" borderId="0" xfId="0" applyFont="1" applyAlignment="1">
      <alignment wrapText="1"/>
    </xf>
    <xf numFmtId="0" fontId="0" fillId="0" borderId="0" xfId="0"/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wrapText="1"/>
    </xf>
    <xf numFmtId="0" fontId="0" fillId="0" borderId="0" xfId="0" applyBorder="1"/>
    <xf numFmtId="0" fontId="20" fillId="0" borderId="13" xfId="0" applyFont="1" applyFill="1" applyBorder="1"/>
    <xf numFmtId="164" fontId="18" fillId="0" borderId="13" xfId="0" applyNumberFormat="1" applyFont="1" applyFill="1" applyBorder="1" applyAlignment="1">
      <alignment horizontal="center" vertical="center" readingOrder="1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/>
    <xf numFmtId="164" fontId="23" fillId="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justify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15" fillId="9" borderId="0" xfId="0" applyFont="1" applyFill="1" applyAlignment="1">
      <alignment horizontal="center" vertical="center" wrapText="1"/>
    </xf>
    <xf numFmtId="0" fontId="0" fillId="0" borderId="0" xfId="0" applyFill="1" applyBorder="1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30065359477123E-2"/>
          <c:y val="4.4666588031768498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'2021_4T_Dades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4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4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19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'2021_4T_Dades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'2021_4T_Dades Estadistiques_v'!$J$8:$J$11</c:f>
              <c:numCache>
                <c:formatCode>0.00" "%</c:formatCode>
                <c:ptCount val="4"/>
                <c:pt idx="0">
                  <c:v>0.52915216688018429</c:v>
                </c:pt>
                <c:pt idx="1">
                  <c:v>0.38360350427682244</c:v>
                </c:pt>
                <c:pt idx="2">
                  <c:v>9.3004128007039624E-3</c:v>
                </c:pt>
                <c:pt idx="3">
                  <c:v>7.7943916042289438E-2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'2021_4T_Dades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plosion val="17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'2021_4T_Dades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'2021_4T_Dades Estadistiques_v'!$K$8:$K$11</c:f>
              <c:numCache>
                <c:formatCode>0.00" "%</c:formatCode>
                <c:ptCount val="4"/>
                <c:pt idx="0">
                  <c:v>0.58244512959762396</c:v>
                </c:pt>
                <c:pt idx="1">
                  <c:v>0.33135472268886745</c:v>
                </c:pt>
                <c:pt idx="2">
                  <c:v>1.0500364024151708E-2</c:v>
                </c:pt>
                <c:pt idx="3">
                  <c:v>7.5699783689357023E-2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'2021_4T_Datos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'2021_4T_Datos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'2021_4T_Datos Estadisticos_c'!$J$8:$J$11</c:f>
              <c:numCache>
                <c:formatCode>0.00" "%</c:formatCode>
                <c:ptCount val="4"/>
                <c:pt idx="0">
                  <c:v>0.52915216688018429</c:v>
                </c:pt>
                <c:pt idx="1">
                  <c:v>0.38360350427682244</c:v>
                </c:pt>
                <c:pt idx="2">
                  <c:v>9.3004128007039624E-3</c:v>
                </c:pt>
                <c:pt idx="3">
                  <c:v>7.7943916042289438E-2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'2021_4T_Datos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'2021_4T_Datos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'2021_4T_Datos Estadisticos_c'!$K$8:$K$11</c:f>
              <c:numCache>
                <c:formatCode>0.00" "%</c:formatCode>
                <c:ptCount val="4"/>
                <c:pt idx="0">
                  <c:v>0.58244512959762396</c:v>
                </c:pt>
                <c:pt idx="1">
                  <c:v>0.33135472268886745</c:v>
                </c:pt>
                <c:pt idx="2">
                  <c:v>1.0500364024151708E-2</c:v>
                </c:pt>
                <c:pt idx="3">
                  <c:v>7.5699783689357023E-2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zoomScale="93" zoomScaleNormal="93" workbookViewId="0">
      <selection sqref="A1:K48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2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56"/>
      <c r="B1" s="57"/>
      <c r="C1" s="67" t="s">
        <v>65</v>
      </c>
      <c r="D1" s="68"/>
      <c r="E1" s="68"/>
      <c r="F1" s="68"/>
      <c r="G1" s="68"/>
      <c r="H1" s="68"/>
      <c r="I1" s="68"/>
      <c r="J1" s="68"/>
      <c r="K1" s="68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23.25" customHeight="1">
      <c r="A2" s="58"/>
      <c r="B2" s="59"/>
      <c r="C2" s="55"/>
      <c r="D2" s="43"/>
      <c r="E2" s="44"/>
      <c r="F2" s="44"/>
      <c r="G2" s="2"/>
      <c r="H2" s="2"/>
      <c r="I2" s="2"/>
      <c r="J2" s="3"/>
      <c r="K2" s="4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9" t="s">
        <v>31</v>
      </c>
      <c r="B3" s="10" t="s">
        <v>32</v>
      </c>
      <c r="C3" s="10" t="s">
        <v>33</v>
      </c>
      <c r="D3" s="11" t="s">
        <v>34</v>
      </c>
      <c r="E3" s="12"/>
      <c r="F3" s="69" t="s">
        <v>35</v>
      </c>
      <c r="G3" s="69"/>
      <c r="H3" s="69"/>
      <c r="I3" s="69"/>
      <c r="J3" s="69"/>
      <c r="K3" s="69"/>
    </row>
    <row r="4" spans="1:64" ht="16.5">
      <c r="A4" s="62" t="s">
        <v>36</v>
      </c>
      <c r="B4" s="45" t="s">
        <v>6</v>
      </c>
      <c r="C4" s="14">
        <v>0</v>
      </c>
      <c r="D4" s="15">
        <v>0</v>
      </c>
      <c r="E4" s="16"/>
      <c r="F4" s="70"/>
      <c r="G4" s="70"/>
      <c r="H4" s="70"/>
      <c r="I4" s="70"/>
      <c r="J4" s="70"/>
      <c r="K4" s="70"/>
    </row>
    <row r="5" spans="1:64" ht="16.5">
      <c r="A5" s="62"/>
      <c r="B5" s="45" t="s">
        <v>37</v>
      </c>
      <c r="C5" s="14">
        <v>0</v>
      </c>
      <c r="D5" s="15">
        <v>0</v>
      </c>
      <c r="E5" s="16"/>
      <c r="F5" s="71" t="s">
        <v>38</v>
      </c>
      <c r="G5" s="71" t="s">
        <v>39</v>
      </c>
      <c r="H5" s="72" t="s">
        <v>40</v>
      </c>
      <c r="I5" s="72" t="s">
        <v>41</v>
      </c>
      <c r="J5" s="73" t="s">
        <v>42</v>
      </c>
      <c r="K5" s="73"/>
    </row>
    <row r="6" spans="1:64" ht="19.7" customHeight="1">
      <c r="A6" s="62"/>
      <c r="B6" s="46" t="s">
        <v>43</v>
      </c>
      <c r="C6" s="18">
        <f>+C4+C5</f>
        <v>0</v>
      </c>
      <c r="D6" s="19">
        <f>+D4+D5</f>
        <v>0</v>
      </c>
      <c r="E6" s="16"/>
      <c r="F6" s="71"/>
      <c r="G6" s="71"/>
      <c r="H6" s="72"/>
      <c r="I6" s="72"/>
      <c r="J6" s="72" t="s">
        <v>44</v>
      </c>
      <c r="K6" s="73" t="s">
        <v>45</v>
      </c>
    </row>
    <row r="7" spans="1:64" ht="18.399999999999999" customHeight="1">
      <c r="A7" s="62" t="s">
        <v>46</v>
      </c>
      <c r="B7" s="45" t="s">
        <v>6</v>
      </c>
      <c r="C7" s="20">
        <v>32</v>
      </c>
      <c r="D7" s="21">
        <v>68516.38</v>
      </c>
      <c r="E7" s="16"/>
      <c r="F7" s="71"/>
      <c r="G7" s="71"/>
      <c r="H7" s="72"/>
      <c r="I7" s="72"/>
      <c r="J7" s="72"/>
      <c r="K7" s="73"/>
    </row>
    <row r="8" spans="1:64" ht="16.5">
      <c r="A8" s="62"/>
      <c r="B8" s="45" t="s">
        <v>37</v>
      </c>
      <c r="C8" s="20">
        <v>1</v>
      </c>
      <c r="D8" s="21">
        <v>9962.4</v>
      </c>
      <c r="E8" s="16"/>
      <c r="F8" s="22" t="s">
        <v>17</v>
      </c>
      <c r="G8" s="23">
        <f>C4+C7+C12+C17+C22</f>
        <v>51</v>
      </c>
      <c r="H8" s="24">
        <v>102228.23</v>
      </c>
      <c r="I8" s="24">
        <f>D4+D7+D12+D17+D22</f>
        <v>99665.11</v>
      </c>
      <c r="J8" s="25">
        <f>+H8/$H$12</f>
        <v>0.52915216688018429</v>
      </c>
      <c r="K8" s="26">
        <f>+I8/$I$12</f>
        <v>0.58244512959762396</v>
      </c>
    </row>
    <row r="9" spans="1:64" s="53" customFormat="1" ht="16.5">
      <c r="A9" s="62"/>
      <c r="B9" s="45" t="s">
        <v>62</v>
      </c>
      <c r="C9" s="20">
        <v>1</v>
      </c>
      <c r="D9" s="21">
        <v>1796.77</v>
      </c>
      <c r="E9" s="16"/>
      <c r="F9" s="22" t="s">
        <v>48</v>
      </c>
      <c r="G9" s="23">
        <f>C5+C8+C13+C18+C23</f>
        <v>6</v>
      </c>
      <c r="H9" s="24">
        <v>74109.320000000007</v>
      </c>
      <c r="I9" s="24">
        <f>D5+D8+D13+D18+D23</f>
        <v>56699.770000000004</v>
      </c>
      <c r="J9" s="25">
        <f t="shared" ref="J9:J11" si="0">+H9/$H$12</f>
        <v>0.38360350427682244</v>
      </c>
      <c r="K9" s="26">
        <f t="shared" ref="K9:K11" si="1">+I9/$I$12</f>
        <v>0.33135472268886745</v>
      </c>
    </row>
    <row r="10" spans="1:64" ht="16.5">
      <c r="A10" s="62"/>
      <c r="B10" s="45" t="s">
        <v>47</v>
      </c>
      <c r="C10" s="20">
        <v>1</v>
      </c>
      <c r="D10" s="21">
        <v>12953.37</v>
      </c>
      <c r="E10" s="16"/>
      <c r="F10" s="22" t="s">
        <v>63</v>
      </c>
      <c r="G10" s="23">
        <f>C9+C14+C19+C24</f>
        <v>1</v>
      </c>
      <c r="H10" s="24">
        <v>1796.77</v>
      </c>
      <c r="I10" s="24">
        <f>D9+D14+D19+D24</f>
        <v>1796.77</v>
      </c>
      <c r="J10" s="25">
        <f t="shared" si="0"/>
        <v>9.3004128007039624E-3</v>
      </c>
      <c r="K10" s="26">
        <f t="shared" si="1"/>
        <v>1.0500364024151708E-2</v>
      </c>
    </row>
    <row r="11" spans="1:64" ht="16.5">
      <c r="A11" s="62"/>
      <c r="B11" s="46" t="s">
        <v>49</v>
      </c>
      <c r="C11" s="27">
        <f>SUM(C7:C10)</f>
        <v>35</v>
      </c>
      <c r="D11" s="28">
        <f>SUM(D7:D10)</f>
        <v>93228.92</v>
      </c>
      <c r="E11" s="16"/>
      <c r="F11" s="29" t="s">
        <v>50</v>
      </c>
      <c r="G11" s="23">
        <f>+C10+C15+C20+C25</f>
        <v>1</v>
      </c>
      <c r="H11" s="24">
        <v>15058.18</v>
      </c>
      <c r="I11" s="24">
        <f>D10+D15+D20+D25</f>
        <v>12953.37</v>
      </c>
      <c r="J11" s="25">
        <f t="shared" si="0"/>
        <v>7.7943916042289438E-2</v>
      </c>
      <c r="K11" s="26">
        <f t="shared" si="1"/>
        <v>7.5699783689357023E-2</v>
      </c>
    </row>
    <row r="12" spans="1:64" ht="16.5">
      <c r="A12" s="62" t="s">
        <v>51</v>
      </c>
      <c r="B12" s="45" t="s">
        <v>6</v>
      </c>
      <c r="C12" s="20">
        <v>19</v>
      </c>
      <c r="D12" s="21">
        <v>31148.73</v>
      </c>
      <c r="E12" s="16"/>
      <c r="F12" s="47" t="s">
        <v>23</v>
      </c>
      <c r="G12" s="54">
        <f>SUM(G8:G11)</f>
        <v>59</v>
      </c>
      <c r="H12" s="31">
        <f>SUM(H8:H11)</f>
        <v>193192.49999999997</v>
      </c>
      <c r="I12" s="31">
        <f>SUM(I8:I11)</f>
        <v>171115.02</v>
      </c>
      <c r="J12" s="32">
        <f>+J8+J9+J10+J11</f>
        <v>1</v>
      </c>
      <c r="K12" s="33">
        <f>+K8+K9+K10+K11</f>
        <v>1</v>
      </c>
    </row>
    <row r="13" spans="1:64" ht="16.5">
      <c r="A13" s="62"/>
      <c r="B13" s="45" t="s">
        <v>37</v>
      </c>
      <c r="C13" s="20">
        <v>4</v>
      </c>
      <c r="D13" s="21">
        <v>23974.92</v>
      </c>
      <c r="E13" s="16"/>
      <c r="F13" s="12"/>
      <c r="G13" s="12"/>
      <c r="H13" s="12"/>
      <c r="I13" s="12"/>
      <c r="J13" s="12"/>
    </row>
    <row r="14" spans="1:64" s="53" customFormat="1" ht="16.5">
      <c r="A14" s="62"/>
      <c r="B14" s="45" t="s">
        <v>62</v>
      </c>
      <c r="C14" s="20">
        <v>0</v>
      </c>
      <c r="D14" s="21">
        <v>0</v>
      </c>
      <c r="E14" s="16"/>
      <c r="F14" s="12"/>
      <c r="G14" s="12"/>
      <c r="H14" s="12"/>
      <c r="I14" s="12"/>
      <c r="J14" s="12"/>
    </row>
    <row r="15" spans="1:64" ht="16.5">
      <c r="A15" s="62"/>
      <c r="B15" s="45" t="s">
        <v>47</v>
      </c>
      <c r="C15" s="20">
        <v>0</v>
      </c>
      <c r="D15" s="21">
        <v>0</v>
      </c>
      <c r="E15" s="16"/>
      <c r="F15" s="63" t="s">
        <v>52</v>
      </c>
      <c r="G15" s="63"/>
      <c r="H15" s="63"/>
      <c r="I15" s="63"/>
      <c r="J15" s="63"/>
      <c r="K15" s="63"/>
    </row>
    <row r="16" spans="1:64" ht="16.5">
      <c r="A16" s="62"/>
      <c r="B16" s="46" t="s">
        <v>53</v>
      </c>
      <c r="C16" s="27">
        <f>SUM(C12:C15)</f>
        <v>23</v>
      </c>
      <c r="D16" s="28">
        <f>SUM(D12:D15)</f>
        <v>55123.649999999994</v>
      </c>
      <c r="E16" s="16"/>
      <c r="F16" s="63"/>
      <c r="G16" s="63"/>
      <c r="H16" s="63"/>
      <c r="I16" s="63"/>
      <c r="J16" s="63"/>
      <c r="K16" s="63"/>
    </row>
    <row r="17" spans="1:11" s="48" customFormat="1" ht="16.5">
      <c r="A17" s="64" t="s">
        <v>54</v>
      </c>
      <c r="B17" s="45" t="s">
        <v>6</v>
      </c>
      <c r="C17" s="20">
        <v>0</v>
      </c>
      <c r="D17" s="21">
        <v>0</v>
      </c>
      <c r="E17" s="16"/>
      <c r="F17" s="49"/>
      <c r="G17" s="49"/>
      <c r="H17" s="49"/>
      <c r="I17" s="49"/>
      <c r="J17" s="49"/>
      <c r="K17" s="49"/>
    </row>
    <row r="18" spans="1:11" ht="16.5" customHeight="1">
      <c r="A18" s="65"/>
      <c r="B18" s="45" t="s">
        <v>37</v>
      </c>
      <c r="C18" s="20">
        <v>1</v>
      </c>
      <c r="D18" s="21">
        <v>22762.45</v>
      </c>
      <c r="E18" s="16"/>
      <c r="F18" s="12"/>
      <c r="G18" s="12"/>
      <c r="H18" s="12"/>
      <c r="I18" s="12"/>
      <c r="J18" s="12"/>
    </row>
    <row r="19" spans="1:11" s="53" customFormat="1" ht="16.5" customHeight="1">
      <c r="A19" s="65"/>
      <c r="B19" s="45" t="s">
        <v>62</v>
      </c>
      <c r="C19" s="20">
        <v>0</v>
      </c>
      <c r="D19" s="21">
        <v>0</v>
      </c>
      <c r="E19" s="16"/>
      <c r="F19" s="12"/>
      <c r="G19" s="12"/>
      <c r="H19" s="12"/>
      <c r="I19" s="12"/>
      <c r="J19" s="12"/>
    </row>
    <row r="20" spans="1:11" ht="16.5">
      <c r="A20" s="65"/>
      <c r="B20" s="45" t="s">
        <v>47</v>
      </c>
      <c r="C20" s="20">
        <v>0</v>
      </c>
      <c r="D20" s="21">
        <v>0</v>
      </c>
      <c r="E20" s="16"/>
      <c r="F20" s="63" t="s">
        <v>55</v>
      </c>
      <c r="G20" s="63"/>
      <c r="H20" s="63"/>
      <c r="I20" s="63"/>
      <c r="J20" s="63"/>
      <c r="K20" s="63"/>
    </row>
    <row r="21" spans="1:11" ht="16.5">
      <c r="A21" s="66"/>
      <c r="B21" s="46" t="s">
        <v>56</v>
      </c>
      <c r="C21" s="27">
        <f>SUM(C17:C20)</f>
        <v>1</v>
      </c>
      <c r="D21" s="28">
        <f>SUM(D17:D20)</f>
        <v>22762.45</v>
      </c>
      <c r="E21" s="12"/>
      <c r="F21" s="63"/>
      <c r="G21" s="63"/>
      <c r="H21" s="63"/>
      <c r="I21" s="63"/>
      <c r="J21" s="63"/>
      <c r="K21" s="63"/>
    </row>
    <row r="22" spans="1:11" ht="16.5">
      <c r="A22" s="62" t="s">
        <v>57</v>
      </c>
      <c r="B22" s="45" t="s">
        <v>6</v>
      </c>
      <c r="C22" s="20">
        <v>0</v>
      </c>
      <c r="D22" s="21">
        <v>0</v>
      </c>
      <c r="E22" s="12"/>
      <c r="F22" s="63"/>
      <c r="G22" s="63"/>
      <c r="H22" s="63"/>
      <c r="I22" s="63"/>
      <c r="J22" s="63"/>
      <c r="K22" s="63"/>
    </row>
    <row r="23" spans="1:11" ht="16.5">
      <c r="A23" s="62"/>
      <c r="B23" s="45" t="s">
        <v>37</v>
      </c>
      <c r="C23" s="20">
        <v>0</v>
      </c>
      <c r="D23" s="21">
        <v>0</v>
      </c>
      <c r="E23" s="12"/>
      <c r="F23" s="12"/>
      <c r="G23" s="12"/>
      <c r="H23" s="12"/>
      <c r="I23" s="12"/>
    </row>
    <row r="24" spans="1:11" s="53" customFormat="1" ht="16.5">
      <c r="A24" s="62"/>
      <c r="B24" s="45" t="s">
        <v>62</v>
      </c>
      <c r="C24" s="20">
        <v>0</v>
      </c>
      <c r="D24" s="21">
        <v>0</v>
      </c>
      <c r="E24" s="12"/>
      <c r="F24" s="12"/>
      <c r="G24" s="12"/>
      <c r="H24" s="12"/>
      <c r="I24" s="12"/>
    </row>
    <row r="25" spans="1:11" ht="16.5">
      <c r="A25" s="62"/>
      <c r="B25" s="45" t="s">
        <v>47</v>
      </c>
      <c r="C25" s="20">
        <v>0</v>
      </c>
      <c r="D25" s="21">
        <v>0</v>
      </c>
      <c r="E25" s="12"/>
      <c r="F25" s="61"/>
      <c r="G25" s="61"/>
      <c r="H25" s="61"/>
      <c r="I25" s="61"/>
      <c r="J25" s="61"/>
      <c r="K25" s="61"/>
    </row>
    <row r="26" spans="1:11" ht="16.5">
      <c r="A26" s="62"/>
      <c r="B26" s="46" t="s">
        <v>58</v>
      </c>
      <c r="C26" s="18">
        <f>SUM(C22:C25)</f>
        <v>0</v>
      </c>
      <c r="D26" s="19">
        <f>SUM(D22:D25)</f>
        <v>0</v>
      </c>
      <c r="E26" s="12"/>
      <c r="F26" s="61"/>
      <c r="G26" s="61"/>
      <c r="H26" s="61"/>
      <c r="I26" s="61"/>
      <c r="J26" s="61"/>
      <c r="K26" s="61"/>
    </row>
    <row r="27" spans="1:11" ht="16.5">
      <c r="A27" s="60" t="s">
        <v>59</v>
      </c>
      <c r="B27" s="60"/>
      <c r="C27" s="36">
        <f>+C6+C11+C16+C21+C26</f>
        <v>59</v>
      </c>
      <c r="D27" s="37">
        <f>+D6+D11+D16+D21+D26</f>
        <v>171115.02000000002</v>
      </c>
      <c r="E27" s="12"/>
      <c r="F27" s="12"/>
      <c r="G27" s="12"/>
      <c r="H27" s="12"/>
      <c r="I27" s="12"/>
    </row>
    <row r="28" spans="1:11" ht="16.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6.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6.5">
      <c r="A30" s="12"/>
      <c r="B30" s="12"/>
      <c r="C30" s="12"/>
      <c r="D30" s="12"/>
    </row>
    <row r="31" spans="1:11" ht="16.5">
      <c r="A31" s="12"/>
      <c r="B31" s="12"/>
      <c r="C31" s="12"/>
      <c r="D31" s="12"/>
    </row>
    <row r="32" spans="1:11" ht="16.5">
      <c r="A32" s="12"/>
      <c r="B32" s="12"/>
      <c r="C32" s="12"/>
      <c r="D32" s="12"/>
    </row>
    <row r="36" spans="1:64" ht="15.75">
      <c r="E36" s="38"/>
      <c r="F36" s="61"/>
      <c r="G36" s="61"/>
      <c r="H36" s="61"/>
      <c r="I36" s="61"/>
      <c r="J36" s="61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ht="15.75">
      <c r="E37" s="38"/>
      <c r="F37" s="61"/>
      <c r="G37" s="61"/>
      <c r="H37" s="61"/>
      <c r="I37" s="61"/>
      <c r="J37" s="61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>
      <c r="E38" s="38"/>
      <c r="F38" s="61"/>
      <c r="G38" s="61"/>
      <c r="H38" s="61"/>
      <c r="I38" s="61"/>
      <c r="J38" s="61"/>
      <c r="K38" s="34"/>
      <c r="L38" s="34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</row>
    <row r="39" spans="1:64" ht="15.75">
      <c r="A39" s="38"/>
      <c r="B39" s="38"/>
      <c r="C39" s="38"/>
      <c r="D39" s="38"/>
      <c r="F39" s="61"/>
      <c r="G39" s="61"/>
      <c r="H39" s="61"/>
      <c r="I39" s="39"/>
      <c r="J39" s="39"/>
      <c r="K39" s="40"/>
      <c r="L39" s="40"/>
    </row>
    <row r="40" spans="1:64" ht="15.75">
      <c r="A40" s="38"/>
      <c r="B40" s="38"/>
      <c r="C40" s="38"/>
      <c r="D40" s="38"/>
      <c r="F40" s="38"/>
      <c r="G40" s="41"/>
      <c r="H40" s="41"/>
      <c r="I40" s="41"/>
      <c r="J40" s="41"/>
    </row>
    <row r="41" spans="1:64" ht="15.75">
      <c r="A41" s="38"/>
      <c r="B41" s="38"/>
      <c r="C41" s="38"/>
      <c r="D41" s="38"/>
      <c r="F41" s="42"/>
      <c r="G41" s="41"/>
      <c r="H41" s="41"/>
      <c r="I41" s="41"/>
      <c r="J41" s="41"/>
    </row>
    <row r="42" spans="1:64" ht="15.75">
      <c r="F42" s="38"/>
      <c r="G42" s="41"/>
      <c r="H42" s="41"/>
      <c r="I42" s="38"/>
      <c r="J42" s="38"/>
    </row>
  </sheetData>
  <mergeCells count="25"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F20:K22"/>
    <mergeCell ref="A22:A26"/>
    <mergeCell ref="F25:K26"/>
    <mergeCell ref="A17:A21"/>
    <mergeCell ref="A27:B27"/>
    <mergeCell ref="F36:J36"/>
    <mergeCell ref="F37:J37"/>
    <mergeCell ref="F38:F39"/>
    <mergeCell ref="G38:G39"/>
    <mergeCell ref="H38:H39"/>
    <mergeCell ref="I38:J38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zoomScale="87" zoomScaleNormal="87" workbookViewId="0">
      <selection sqref="A1:K47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26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77" t="s">
        <v>64</v>
      </c>
      <c r="D1" s="77"/>
      <c r="E1" s="77"/>
      <c r="F1" s="77"/>
      <c r="G1" s="77"/>
      <c r="H1" s="77"/>
      <c r="I1" s="77"/>
      <c r="J1" s="77"/>
      <c r="K1" s="77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12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9" t="s">
        <v>0</v>
      </c>
      <c r="B3" s="10" t="s">
        <v>1</v>
      </c>
      <c r="C3" s="10" t="s">
        <v>2</v>
      </c>
      <c r="D3" s="11" t="s">
        <v>3</v>
      </c>
      <c r="E3" s="12"/>
      <c r="F3" s="69" t="s">
        <v>4</v>
      </c>
      <c r="G3" s="69"/>
      <c r="H3" s="69"/>
      <c r="I3" s="69"/>
      <c r="J3" s="69"/>
      <c r="K3" s="69"/>
    </row>
    <row r="4" spans="1:64" ht="16.5">
      <c r="A4" s="75" t="s">
        <v>5</v>
      </c>
      <c r="B4" s="13" t="s">
        <v>6</v>
      </c>
      <c r="C4" s="14">
        <v>0</v>
      </c>
      <c r="D4" s="15">
        <v>0</v>
      </c>
      <c r="E4" s="16"/>
      <c r="F4" s="70"/>
      <c r="G4" s="70"/>
      <c r="H4" s="70"/>
      <c r="I4" s="70"/>
      <c r="J4" s="70"/>
      <c r="K4" s="70"/>
    </row>
    <row r="5" spans="1:64" ht="16.5">
      <c r="A5" s="75"/>
      <c r="B5" s="13" t="s">
        <v>7</v>
      </c>
      <c r="C5" s="14">
        <v>0</v>
      </c>
      <c r="D5" s="15">
        <v>0</v>
      </c>
      <c r="E5" s="16"/>
      <c r="F5" s="71" t="s">
        <v>8</v>
      </c>
      <c r="G5" s="71" t="s">
        <v>9</v>
      </c>
      <c r="H5" s="72" t="s">
        <v>10</v>
      </c>
      <c r="I5" s="72" t="s">
        <v>11</v>
      </c>
      <c r="J5" s="73" t="s">
        <v>12</v>
      </c>
      <c r="K5" s="73"/>
    </row>
    <row r="6" spans="1:64" ht="16.5">
      <c r="A6" s="75"/>
      <c r="B6" s="17" t="s">
        <v>13</v>
      </c>
      <c r="C6" s="18">
        <f>+C4+C5</f>
        <v>0</v>
      </c>
      <c r="D6" s="19">
        <f>+D4+D5</f>
        <v>0</v>
      </c>
      <c r="E6" s="16"/>
      <c r="F6" s="71"/>
      <c r="G6" s="71"/>
      <c r="H6" s="72"/>
      <c r="I6" s="72"/>
      <c r="J6" s="72" t="s">
        <v>14</v>
      </c>
      <c r="K6" s="73" t="s">
        <v>15</v>
      </c>
    </row>
    <row r="7" spans="1:64" ht="16.5">
      <c r="A7" s="75" t="s">
        <v>16</v>
      </c>
      <c r="B7" s="13" t="s">
        <v>6</v>
      </c>
      <c r="C7" s="20">
        <v>32</v>
      </c>
      <c r="D7" s="21">
        <v>68516.38</v>
      </c>
      <c r="E7" s="16"/>
      <c r="F7" s="71"/>
      <c r="G7" s="71"/>
      <c r="H7" s="72"/>
      <c r="I7" s="72"/>
      <c r="J7" s="72"/>
      <c r="K7" s="73"/>
    </row>
    <row r="8" spans="1:64" ht="16.5">
      <c r="A8" s="75"/>
      <c r="B8" s="13" t="s">
        <v>7</v>
      </c>
      <c r="C8" s="20">
        <v>1</v>
      </c>
      <c r="D8" s="21">
        <v>9962.4</v>
      </c>
      <c r="E8" s="16"/>
      <c r="F8" s="22" t="s">
        <v>17</v>
      </c>
      <c r="G8" s="23">
        <f>C4+C7+C12+C17+C22</f>
        <v>51</v>
      </c>
      <c r="H8" s="24">
        <v>102228.23</v>
      </c>
      <c r="I8" s="24">
        <f>+D4+D7+D12+D17+D22</f>
        <v>99665.11</v>
      </c>
      <c r="J8" s="25">
        <f>+H8/$H$12</f>
        <v>0.52915216688018429</v>
      </c>
      <c r="K8" s="26">
        <f>+I8/$I$12</f>
        <v>0.58244512959762396</v>
      </c>
    </row>
    <row r="9" spans="1:64" s="51" customFormat="1" ht="16.5">
      <c r="A9" s="75"/>
      <c r="B9" s="13" t="s">
        <v>60</v>
      </c>
      <c r="C9" s="20">
        <v>1</v>
      </c>
      <c r="D9" s="21">
        <v>1796.77</v>
      </c>
      <c r="E9" s="16"/>
      <c r="F9" s="22" t="s">
        <v>19</v>
      </c>
      <c r="G9" s="23">
        <f>C5+C8+C13+C18+C23</f>
        <v>6</v>
      </c>
      <c r="H9" s="24">
        <v>74109.320000000007</v>
      </c>
      <c r="I9" s="24">
        <f>D5+D8+D13+D18+D23</f>
        <v>56699.770000000004</v>
      </c>
      <c r="J9" s="25">
        <f>+H9/$H$12</f>
        <v>0.38360350427682244</v>
      </c>
      <c r="K9" s="26">
        <f>+I9/$I$12</f>
        <v>0.33135472268886745</v>
      </c>
    </row>
    <row r="10" spans="1:64" ht="16.5">
      <c r="A10" s="75"/>
      <c r="B10" s="13" t="s">
        <v>18</v>
      </c>
      <c r="C10" s="20">
        <v>1</v>
      </c>
      <c r="D10" s="21">
        <v>12953.37</v>
      </c>
      <c r="E10" s="16"/>
      <c r="F10" s="22" t="s">
        <v>61</v>
      </c>
      <c r="G10" s="23">
        <f>C9</f>
        <v>1</v>
      </c>
      <c r="H10" s="24">
        <v>1796.77</v>
      </c>
      <c r="I10" s="24">
        <v>1796.77</v>
      </c>
      <c r="J10" s="25">
        <f>+H10/$H$12</f>
        <v>9.3004128007039624E-3</v>
      </c>
      <c r="K10" s="26">
        <f>+I10/$I$12</f>
        <v>1.0500364024151708E-2</v>
      </c>
    </row>
    <row r="11" spans="1:64" ht="16.5">
      <c r="A11" s="75"/>
      <c r="B11" s="17" t="s">
        <v>20</v>
      </c>
      <c r="C11" s="27">
        <f>SUM(C7:C10)</f>
        <v>35</v>
      </c>
      <c r="D11" s="28">
        <f>+D7+D8+D9+D10</f>
        <v>93228.92</v>
      </c>
      <c r="E11" s="16"/>
      <c r="F11" s="29" t="s">
        <v>21</v>
      </c>
      <c r="G11" s="23">
        <f>+C10+C15+C20+C25</f>
        <v>1</v>
      </c>
      <c r="H11" s="24">
        <v>15058.18</v>
      </c>
      <c r="I11" s="24">
        <f>+D10+D15+D20+D25</f>
        <v>12953.37</v>
      </c>
      <c r="J11" s="25">
        <f>+H11/$H$12</f>
        <v>7.7943916042289438E-2</v>
      </c>
      <c r="K11" s="26">
        <f>+I11/$I$12</f>
        <v>7.5699783689357023E-2</v>
      </c>
    </row>
    <row r="12" spans="1:64" ht="16.5">
      <c r="A12" s="75" t="s">
        <v>22</v>
      </c>
      <c r="B12" s="13" t="s">
        <v>6</v>
      </c>
      <c r="C12" s="20">
        <v>19</v>
      </c>
      <c r="D12" s="21">
        <v>31148.73</v>
      </c>
      <c r="E12" s="16"/>
      <c r="F12" s="30" t="s">
        <v>23</v>
      </c>
      <c r="G12" s="54">
        <f>+G8+G9+G10+G11</f>
        <v>59</v>
      </c>
      <c r="H12" s="31">
        <f>SUM(H8:H11)</f>
        <v>193192.49999999997</v>
      </c>
      <c r="I12" s="31">
        <f>SUM(I8:I11)</f>
        <v>171115.02</v>
      </c>
      <c r="J12" s="32">
        <f>+J8+J9+J10+J11</f>
        <v>1</v>
      </c>
      <c r="K12" s="33">
        <f>+K8+K9+K10+K11</f>
        <v>1</v>
      </c>
    </row>
    <row r="13" spans="1:64" ht="16.5">
      <c r="A13" s="75"/>
      <c r="B13" s="13" t="s">
        <v>7</v>
      </c>
      <c r="C13" s="20">
        <v>4</v>
      </c>
      <c r="D13" s="21">
        <v>23974.92</v>
      </c>
      <c r="E13" s="16"/>
      <c r="F13" s="12"/>
      <c r="G13" s="12"/>
      <c r="H13" s="12"/>
      <c r="I13" s="12"/>
      <c r="J13" s="12"/>
    </row>
    <row r="14" spans="1:64" s="51" customFormat="1" ht="16.5">
      <c r="A14" s="75"/>
      <c r="B14" s="13" t="s">
        <v>60</v>
      </c>
      <c r="C14" s="20">
        <v>0</v>
      </c>
      <c r="D14" s="21">
        <v>0</v>
      </c>
      <c r="E14" s="16"/>
      <c r="F14" s="12"/>
      <c r="G14" s="12"/>
      <c r="H14" s="12"/>
      <c r="I14" s="12"/>
      <c r="J14" s="12"/>
    </row>
    <row r="15" spans="1:64" ht="16.5">
      <c r="A15" s="75"/>
      <c r="B15" s="13" t="s">
        <v>18</v>
      </c>
      <c r="C15" s="20">
        <v>0</v>
      </c>
      <c r="D15" s="21">
        <v>0</v>
      </c>
      <c r="E15" s="16"/>
      <c r="F15" s="76" t="s">
        <v>24</v>
      </c>
      <c r="G15" s="76"/>
      <c r="H15" s="76"/>
      <c r="I15" s="76"/>
      <c r="J15" s="76"/>
      <c r="K15" s="76"/>
    </row>
    <row r="16" spans="1:64" ht="16.5">
      <c r="A16" s="75"/>
      <c r="B16" s="17" t="s">
        <v>25</v>
      </c>
      <c r="C16" s="27">
        <f>SUM(C12:C15)</f>
        <v>23</v>
      </c>
      <c r="D16" s="28">
        <f>D12+D13+D15</f>
        <v>55123.649999999994</v>
      </c>
      <c r="E16" s="16"/>
      <c r="F16" s="76"/>
      <c r="G16" s="76"/>
      <c r="H16" s="76"/>
      <c r="I16" s="76"/>
      <c r="J16" s="76"/>
      <c r="K16" s="76"/>
    </row>
    <row r="17" spans="1:11" s="48" customFormat="1" ht="16.5">
      <c r="A17" s="74" t="s">
        <v>26</v>
      </c>
      <c r="B17" s="13" t="s">
        <v>6</v>
      </c>
      <c r="C17" s="20">
        <v>0</v>
      </c>
      <c r="D17" s="21">
        <v>0</v>
      </c>
      <c r="E17" s="16"/>
      <c r="F17" s="50"/>
      <c r="G17" s="50"/>
      <c r="H17" s="50"/>
      <c r="I17" s="50"/>
      <c r="J17" s="50"/>
      <c r="K17" s="50"/>
    </row>
    <row r="18" spans="1:11" ht="16.5" customHeight="1">
      <c r="A18" s="65"/>
      <c r="B18" s="35" t="s">
        <v>7</v>
      </c>
      <c r="C18" s="20">
        <v>1</v>
      </c>
      <c r="D18" s="21">
        <v>22762.45</v>
      </c>
      <c r="E18" s="16"/>
      <c r="F18" s="12"/>
      <c r="G18" s="12"/>
      <c r="H18" s="12"/>
      <c r="I18" s="12"/>
      <c r="J18" s="12"/>
    </row>
    <row r="19" spans="1:11" s="51" customFormat="1" ht="16.5" customHeight="1">
      <c r="A19" s="65"/>
      <c r="B19" s="35" t="s">
        <v>60</v>
      </c>
      <c r="C19" s="20">
        <v>0</v>
      </c>
      <c r="D19" s="21">
        <v>0</v>
      </c>
      <c r="E19" s="16"/>
      <c r="F19" s="12"/>
      <c r="G19" s="12"/>
      <c r="H19" s="12"/>
      <c r="I19" s="12"/>
      <c r="J19" s="12"/>
    </row>
    <row r="20" spans="1:11" ht="16.5">
      <c r="A20" s="65"/>
      <c r="B20" s="35" t="s">
        <v>18</v>
      </c>
      <c r="C20" s="20">
        <v>0</v>
      </c>
      <c r="D20" s="21">
        <v>0</v>
      </c>
      <c r="E20" s="16"/>
      <c r="F20" s="76" t="s">
        <v>27</v>
      </c>
      <c r="G20" s="76"/>
      <c r="H20" s="76"/>
      <c r="I20" s="76"/>
      <c r="J20" s="76"/>
      <c r="K20" s="76"/>
    </row>
    <row r="21" spans="1:11" ht="16.5">
      <c r="A21" s="66"/>
      <c r="B21" s="17" t="s">
        <v>28</v>
      </c>
      <c r="C21" s="27">
        <f>SUM(C17:C20)</f>
        <v>1</v>
      </c>
      <c r="D21" s="28">
        <f>+D18+D20</f>
        <v>22762.45</v>
      </c>
      <c r="E21" s="12"/>
      <c r="F21" s="76"/>
      <c r="G21" s="76"/>
      <c r="H21" s="76"/>
      <c r="I21" s="76"/>
      <c r="J21" s="76"/>
      <c r="K21" s="76"/>
    </row>
    <row r="22" spans="1:11" ht="16.5">
      <c r="A22" s="75" t="s">
        <v>29</v>
      </c>
      <c r="B22" s="13" t="s">
        <v>6</v>
      </c>
      <c r="C22" s="20">
        <v>0</v>
      </c>
      <c r="D22" s="21">
        <v>0</v>
      </c>
      <c r="E22" s="12"/>
      <c r="F22" s="76"/>
      <c r="G22" s="76"/>
      <c r="H22" s="76"/>
      <c r="I22" s="76"/>
      <c r="J22" s="76"/>
      <c r="K22" s="76"/>
    </row>
    <row r="23" spans="1:11" ht="16.5">
      <c r="A23" s="75"/>
      <c r="B23" s="13" t="s">
        <v>7</v>
      </c>
      <c r="C23" s="20">
        <v>0</v>
      </c>
      <c r="D23" s="21">
        <v>0</v>
      </c>
      <c r="E23" s="12"/>
      <c r="F23" s="76"/>
      <c r="G23" s="76"/>
      <c r="H23" s="76"/>
      <c r="I23" s="76"/>
      <c r="J23" s="76"/>
      <c r="K23" s="76"/>
    </row>
    <row r="24" spans="1:11" s="51" customFormat="1" ht="16.5">
      <c r="A24" s="75"/>
      <c r="B24" s="13" t="s">
        <v>60</v>
      </c>
      <c r="C24" s="20">
        <v>0</v>
      </c>
      <c r="D24" s="21">
        <v>0</v>
      </c>
      <c r="E24" s="12"/>
      <c r="F24" s="52"/>
      <c r="G24" s="52"/>
      <c r="H24" s="52"/>
      <c r="I24" s="52"/>
      <c r="J24" s="52"/>
      <c r="K24" s="52"/>
    </row>
    <row r="25" spans="1:11" ht="16.5">
      <c r="A25" s="75"/>
      <c r="B25" s="13" t="s">
        <v>18</v>
      </c>
      <c r="C25" s="20">
        <v>0</v>
      </c>
      <c r="D25" s="21">
        <v>0</v>
      </c>
      <c r="E25" s="12"/>
      <c r="F25" s="12"/>
      <c r="G25" s="12"/>
      <c r="H25" s="12"/>
      <c r="I25" s="12"/>
    </row>
    <row r="26" spans="1:11" ht="16.5">
      <c r="A26" s="75"/>
      <c r="B26" s="17" t="s">
        <v>30</v>
      </c>
      <c r="C26" s="18">
        <f>+C22+C23+C24+C25</f>
        <v>0</v>
      </c>
      <c r="D26" s="19">
        <f>+D22+D23+D25</f>
        <v>0</v>
      </c>
      <c r="E26" s="12"/>
      <c r="F26" s="12"/>
      <c r="G26" s="12"/>
      <c r="H26" s="12"/>
      <c r="I26" s="12"/>
    </row>
    <row r="27" spans="1:11" ht="16.5">
      <c r="A27" s="60" t="s">
        <v>23</v>
      </c>
      <c r="B27" s="60"/>
      <c r="C27" s="36">
        <f>+C6+C11+C16+C21+C26</f>
        <v>59</v>
      </c>
      <c r="D27" s="37">
        <f>+D6+D11+D16+D21+D26</f>
        <v>171115.02000000002</v>
      </c>
      <c r="E27" s="12"/>
      <c r="F27" s="12"/>
      <c r="G27" s="12"/>
      <c r="H27" s="12"/>
      <c r="I27" s="12"/>
    </row>
    <row r="28" spans="1:11" ht="16.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6.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6.5">
      <c r="A30" s="12"/>
      <c r="B30" s="12"/>
      <c r="C30" s="12"/>
      <c r="D30" s="12"/>
    </row>
    <row r="31" spans="1:11" ht="16.5">
      <c r="A31" s="12"/>
      <c r="B31" s="12"/>
      <c r="C31" s="12"/>
      <c r="D31" s="12"/>
    </row>
    <row r="32" spans="1:11" ht="16.5">
      <c r="A32" s="12"/>
      <c r="B32" s="12"/>
      <c r="C32" s="12"/>
      <c r="D32" s="12"/>
    </row>
    <row r="36" spans="1:64" ht="15.75">
      <c r="E36" s="38"/>
      <c r="F36" s="61"/>
      <c r="G36" s="61"/>
      <c r="H36" s="61"/>
      <c r="I36" s="61"/>
      <c r="J36" s="61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ht="15.75">
      <c r="E37" s="38"/>
      <c r="F37" s="61"/>
      <c r="G37" s="61"/>
      <c r="H37" s="61"/>
      <c r="I37" s="61"/>
      <c r="J37" s="61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>
      <c r="E38" s="38"/>
      <c r="F38" s="61"/>
      <c r="G38" s="61"/>
      <c r="H38" s="61"/>
      <c r="I38" s="61"/>
      <c r="J38" s="61"/>
      <c r="K38" s="34"/>
      <c r="L38" s="34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</row>
    <row r="39" spans="1:64" ht="15.75">
      <c r="A39" s="38"/>
      <c r="B39" s="38"/>
      <c r="C39" s="38"/>
      <c r="D39" s="38"/>
      <c r="F39" s="61"/>
      <c r="G39" s="61"/>
      <c r="H39" s="61"/>
      <c r="I39" s="39"/>
      <c r="J39" s="39"/>
      <c r="K39" s="40"/>
      <c r="L39" s="40"/>
    </row>
    <row r="40" spans="1:64" ht="15.75">
      <c r="A40" s="38"/>
      <c r="B40" s="38"/>
      <c r="C40" s="38"/>
      <c r="D40" s="38"/>
      <c r="F40" s="38"/>
      <c r="G40" s="41"/>
      <c r="H40" s="41"/>
      <c r="I40" s="41"/>
      <c r="J40" s="41"/>
    </row>
    <row r="41" spans="1:64" ht="15.75">
      <c r="A41" s="38"/>
      <c r="B41" s="38"/>
      <c r="C41" s="38"/>
      <c r="D41" s="38"/>
      <c r="F41" s="42"/>
      <c r="G41" s="41"/>
      <c r="H41" s="41"/>
      <c r="I41" s="41"/>
      <c r="J41" s="41"/>
    </row>
    <row r="42" spans="1:64" ht="15.75">
      <c r="F42" s="38"/>
      <c r="G42" s="41"/>
      <c r="H42" s="41"/>
      <c r="I42" s="38"/>
      <c r="J42" s="38"/>
    </row>
  </sheetData>
  <mergeCells count="25"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A27:B27"/>
    <mergeCell ref="F36:J36"/>
    <mergeCell ref="F37:J37"/>
    <mergeCell ref="F20:K23"/>
    <mergeCell ref="A22:A26"/>
    <mergeCell ref="F38:F39"/>
    <mergeCell ref="G38:G39"/>
    <mergeCell ref="H38:H39"/>
    <mergeCell ref="I38:J38"/>
    <mergeCell ref="A17:A2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2021_4T_Dades Estadistiques_v</vt:lpstr>
      <vt:lpstr>2021_4T_Datos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2022-01-27T12:29:29Z</dcterms:modified>
</cp:coreProperties>
</file>