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4C92C595-1783-42F6-B873-EF0F37555E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_4T_Contractes_NO_menors" sheetId="7" r:id="rId1"/>
    <sheet name="2022_4T_Contratos_NO_menores_C" sheetId="2" r:id="rId2"/>
    <sheet name="2022_4T Prorrogas" sheetId="4" r:id="rId3"/>
  </sheets>
  <definedNames>
    <definedName name="_Hlk73716992" localSheetId="2">'2022_4T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7" l="1"/>
  <c r="M14" i="7"/>
  <c r="L14" i="7"/>
  <c r="W14" i="7" s="1"/>
  <c r="K14" i="7"/>
  <c r="T14" i="7"/>
  <c r="U14" i="7"/>
  <c r="V14" i="7"/>
  <c r="U12" i="7"/>
  <c r="V12" i="7" s="1"/>
  <c r="W12" i="7" s="1"/>
  <c r="Q12" i="7"/>
  <c r="L12" i="7"/>
  <c r="U12" i="2"/>
  <c r="V12" i="2" s="1"/>
  <c r="Q12" i="2"/>
  <c r="L12" i="2"/>
  <c r="L13" i="7"/>
  <c r="U11" i="7"/>
  <c r="V11" i="7" s="1"/>
  <c r="Q11" i="7"/>
  <c r="L11" i="7"/>
  <c r="U11" i="2"/>
  <c r="V11" i="2" s="1"/>
  <c r="Q11" i="2"/>
  <c r="L11" i="2"/>
  <c r="W11" i="7" l="1"/>
  <c r="W12" i="2"/>
  <c r="W11" i="2"/>
  <c r="U10" i="7"/>
  <c r="V10" i="7" s="1"/>
  <c r="Q10" i="7"/>
  <c r="L10" i="7"/>
  <c r="U10" i="2"/>
  <c r="V10" i="2" s="1"/>
  <c r="W10" i="2" s="1"/>
  <c r="Q10" i="2"/>
  <c r="L10" i="2"/>
  <c r="U9" i="2"/>
  <c r="V9" i="2" s="1"/>
  <c r="Q9" i="2"/>
  <c r="L9" i="2"/>
  <c r="U9" i="7"/>
  <c r="V9" i="7" s="1"/>
  <c r="Q9" i="7"/>
  <c r="L9" i="7"/>
  <c r="W9" i="2" l="1"/>
  <c r="W10" i="7"/>
  <c r="W9" i="7"/>
  <c r="U8" i="2"/>
  <c r="V8" i="2" s="1"/>
  <c r="Q8" i="2"/>
  <c r="K8" i="2"/>
  <c r="L8" i="2" s="1"/>
  <c r="N10" i="4"/>
  <c r="N9" i="4"/>
  <c r="N8" i="4"/>
  <c r="N7" i="4"/>
  <c r="N6" i="4"/>
  <c r="U8" i="7"/>
  <c r="V8" i="7" s="1"/>
  <c r="Q8" i="7"/>
  <c r="K8" i="7"/>
  <c r="L8" i="7" s="1"/>
  <c r="U7" i="7"/>
  <c r="V7" i="7" s="1"/>
  <c r="Q7" i="7"/>
  <c r="K7" i="7"/>
  <c r="L7" i="7" s="1"/>
  <c r="T14" i="2"/>
  <c r="M14" i="2"/>
  <c r="J14" i="2"/>
  <c r="U7" i="2"/>
  <c r="V7" i="2" s="1"/>
  <c r="Q7" i="2"/>
  <c r="K7" i="2"/>
  <c r="L7" i="2" s="1"/>
  <c r="L13" i="2"/>
  <c r="M12" i="4"/>
  <c r="L12" i="4"/>
  <c r="N11" i="4"/>
  <c r="W8" i="2" l="1"/>
  <c r="W8" i="7"/>
  <c r="W7" i="7"/>
  <c r="W7" i="2"/>
  <c r="U6" i="7"/>
  <c r="V6" i="7" s="1"/>
  <c r="Q6" i="7"/>
  <c r="U5" i="7"/>
  <c r="V5" i="7" s="1"/>
  <c r="Q5" i="7"/>
  <c r="U4" i="7"/>
  <c r="Q4" i="7"/>
  <c r="K6" i="7"/>
  <c r="L6" i="7" s="1"/>
  <c r="K5" i="7"/>
  <c r="L5" i="7" s="1"/>
  <c r="K4" i="7"/>
  <c r="U5" i="2"/>
  <c r="V5" i="2" s="1"/>
  <c r="U6" i="2"/>
  <c r="V6" i="2" s="1"/>
  <c r="U4" i="2"/>
  <c r="Q5" i="2"/>
  <c r="Q6" i="2"/>
  <c r="Q4" i="2"/>
  <c r="K4" i="2"/>
  <c r="K5" i="2"/>
  <c r="L5" i="2" s="1"/>
  <c r="K6" i="2"/>
  <c r="L6" i="2" s="1"/>
  <c r="N5" i="4"/>
  <c r="N12" i="4" s="1"/>
  <c r="W5" i="7" l="1"/>
  <c r="W6" i="7"/>
  <c r="V4" i="7"/>
  <c r="L4" i="7"/>
  <c r="V4" i="2"/>
  <c r="U14" i="2"/>
  <c r="L4" i="2"/>
  <c r="L14" i="2" s="1"/>
  <c r="K14" i="2"/>
  <c r="W5" i="2"/>
  <c r="W6" i="2"/>
  <c r="W4" i="7" l="1"/>
  <c r="W4" i="2"/>
  <c r="V14" i="2"/>
  <c r="W14" i="2" s="1"/>
</calcChain>
</file>

<file path=xl/sharedStrings.xml><?xml version="1.0" encoding="utf-8"?>
<sst xmlns="http://schemas.openxmlformats.org/spreadsheetml/2006/main" count="412" uniqueCount="245">
  <si>
    <t>OBJECTE</t>
  </si>
  <si>
    <t>CAPÍTOL</t>
  </si>
  <si>
    <t>IVA</t>
  </si>
  <si>
    <t>AM</t>
  </si>
  <si>
    <t>SU</t>
  </si>
  <si>
    <t>1 A</t>
  </si>
  <si>
    <t>V</t>
  </si>
  <si>
    <t>A95758389</t>
  </si>
  <si>
    <t>IBERDROLA CLIENTES, S.A.U.</t>
  </si>
  <si>
    <t>PAS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</si>
  <si>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</si>
  <si>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</si>
  <si>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</si>
  <si>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</si>
  <si>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</si>
  <si>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</si>
  <si>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</si>
  <si>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</si>
  <si>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</si>
  <si>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</si>
  <si>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</si>
  <si>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</si>
  <si>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</si>
  <si>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</si>
  <si>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</si>
  <si>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</si>
  <si>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</si>
  <si>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</si>
  <si>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</si>
  <si>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</si>
  <si>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</si>
  <si>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</si>
  <si>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</si>
  <si>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</si>
  <si>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</si>
  <si>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</si>
  <si>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</si>
  <si>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</si>
  <si>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</si>
  <si>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</si>
  <si>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</si>
  <si>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</si>
  <si>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</si>
  <si>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</si>
  <si>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</si>
  <si>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</si>
  <si>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</si>
  <si>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</si>
  <si>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</si>
  <si>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</si>
  <si>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</si>
  <si>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1A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</si>
  <si>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</si>
  <si>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</si>
  <si>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</si>
  <si>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</si>
  <si>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</si>
  <si>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</si>
  <si>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</si>
  <si>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</si>
  <si>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</si>
  <si>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</si>
  <si>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</si>
  <si>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</si>
  <si>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</si>
  <si>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</si>
  <si>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</si>
  <si>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</si>
  <si>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</si>
  <si>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</si>
  <si>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</si>
  <si>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</si>
  <si>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</si>
  <si>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</si>
  <si>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</si>
  <si>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</si>
  <si>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</si>
  <si>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</si>
  <si>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</si>
  <si>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</si>
  <si>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</si>
  <si>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</si>
  <si>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</si>
  <si>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Servicio de limpieza y de recogida y reposición de contenedores higiénicos en la sede de la Agencia</t>
  </si>
  <si>
    <t>Servei de neteja i de recollida i reposició de contenidors higiènics a la seu de l'Agència</t>
  </si>
  <si>
    <t>DATA RESOLUCIÓ</t>
  </si>
  <si>
    <t>Nº RESOLUCIÓ</t>
  </si>
  <si>
    <t>DATA INICI PRORROGA</t>
  </si>
  <si>
    <t>DURACIÓ PRORROGA</t>
  </si>
  <si>
    <t>PRORROGA NUMERO / PRÒRROGUES POSSIBLES</t>
  </si>
  <si>
    <t>MINUSVAL-EIL, S.L.</t>
  </si>
  <si>
    <t>B96441035</t>
  </si>
  <si>
    <t>Servei de suport i manteniment evolutiu i correctiu de la plataforma Globaleaks per a l'Agència de Prevenció i Lluita contra el Frau i la Corrupció de la Comunitat Valenciana</t>
  </si>
  <si>
    <t>Perfil contractant</t>
  </si>
  <si>
    <t>No necesario
(art. 153.1 i 36.3 LCSP)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</si>
  <si>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</si>
  <si>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</si>
  <si>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</si>
  <si>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</si>
  <si>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</si>
  <si>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</si>
  <si>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</si>
  <si>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</si>
  <si>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</si>
  <si>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</si>
  <si>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</si>
  <si>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</si>
  <si>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</si>
  <si>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N.º. LICITADORS/ N.º CONVIDATS Al PROCEDIMENT DE CONTRACTACIÓ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</si>
  <si>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</si>
  <si>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</si>
  <si>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</si>
  <si>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</si>
  <si>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</si>
  <si>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</si>
  <si>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</si>
  <si>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 xml:space="preserve">V </t>
  </si>
  <si>
    <t>Perfil contratante</t>
  </si>
  <si>
    <t>PROCEDIMENT:</t>
  </si>
  <si>
    <t>TIPUS DE CONTRACTE:</t>
  </si>
  <si>
    <t>DURACIÓ:</t>
  </si>
  <si>
    <t>ESTAT:</t>
  </si>
  <si>
    <t>DATA FINAL PRORROGA</t>
  </si>
  <si>
    <t>2021/F13_01/000007</t>
  </si>
  <si>
    <t>IT09495830961</t>
  </si>
  <si>
    <t>WISTLEBLOWING SOLUTIONS I.S. S.R.L.</t>
  </si>
  <si>
    <t>Aceptación adjudicación 04/03/2022 (art.159.6.g. LCSP)</t>
  </si>
  <si>
    <t>2022/F08_01/000001</t>
  </si>
  <si>
    <t>2021/F13_01/000008</t>
  </si>
  <si>
    <t>Suministro de energía eléctrica para la sede de la Agencia de Prevención y Lucha contra el Fraude y la Corrupción de la Comunitat Valenciana</t>
  </si>
  <si>
    <t>Servicio de Agencia de Viajes para la Agencia de Prevención y Lucha contra el Fraude y la Corrupción de la Comunitat Valenciana</t>
  </si>
  <si>
    <t>B83782284</t>
  </si>
  <si>
    <t>VIAJABIEN, S.L.</t>
  </si>
  <si>
    <t>Aceptación adjudicación 05/04/2022 (art.159.6.g. LCSP)</t>
  </si>
  <si>
    <t>Subministrament d'energia elèctrica per a la seu de l'Agència de Prevenció i Lluita contra el Frau i la Corrupció de la Comunitat Valenciana</t>
  </si>
  <si>
    <t>Servei d'Agència de Viatges per a l'Agència de Prevenció i Lluita contra el Frau i la Corrupció de la Comunitat Valenciana</t>
  </si>
  <si>
    <t>2022/F12_01/000001</t>
  </si>
  <si>
    <t>01/06/2022</t>
  </si>
  <si>
    <t>31/05/2023</t>
  </si>
  <si>
    <t>Segunda / Dos</t>
  </si>
  <si>
    <t>220/2022</t>
  </si>
  <si>
    <t>2022/F13_01/000001</t>
  </si>
  <si>
    <t>Servicio de Prevención Ajeno, en las especialidades de seguridad en el trabajo, ergonomía y psicosociología aplicada, higiene industrial, así como la vigilancia de la salud</t>
  </si>
  <si>
    <t>Servei de Prevenció Alié, en les especialitats de seguretat en el treball, ergonomia i psicosociologia aplicada, higiene industrial, així com la vigilància de la salut</t>
  </si>
  <si>
    <t>306/2022</t>
  </si>
  <si>
    <t>24/06/2022</t>
  </si>
  <si>
    <t>23/06/2023</t>
  </si>
  <si>
    <t>B97754915</t>
  </si>
  <si>
    <t>UNIMAT PREVENCIÓN, S.L.</t>
  </si>
  <si>
    <t>Primera / Dos</t>
  </si>
  <si>
    <t>2021/F14_01/000001</t>
  </si>
  <si>
    <t>PR</t>
  </si>
  <si>
    <t>Arrendamiento de un inmueble en la ciudad de València, que constituya la sede de la Agencia de Prevención y Lucha contra el Fraude y la Corrupción de la Comunitat Valenciana</t>
  </si>
  <si>
    <t>5A</t>
  </si>
  <si>
    <t>PA</t>
  </si>
  <si>
    <t>B97220578</t>
  </si>
  <si>
    <t>ARQUILAB, S.L.</t>
  </si>
  <si>
    <t>2021/F12_01/000004</t>
  </si>
  <si>
    <t>Suministro de licencia para el uso de una aplicación informática para la gestión de la contabilidad e inventario incluidos los servicios de implantación, mantenimiento y formación a los usuarios</t>
  </si>
  <si>
    <t>B41632332</t>
  </si>
  <si>
    <t>AYTOS SOLUCIONES INFORMÁTICAS, S.L.U.</t>
  </si>
  <si>
    <t>Arrendament d'un immoble a la ciutat de València, que constituïsca la seu de l'Agència de Prevenció i Lluita contra el Frau i la Corrupció de la Comunitat Valenciana</t>
  </si>
  <si>
    <t>Subministrament de llicència per a l'ús d'una aplicació informàtica per a la gestió de la comptabilitat i inventari inclosos els serveis d'implantació, manteniment i formació als usuaris</t>
  </si>
  <si>
    <t>MX</t>
  </si>
  <si>
    <t>2022/F15_01/000001</t>
  </si>
  <si>
    <t>Servicio de asesoramiento, representación y defensa en juicio de la Agencia</t>
  </si>
  <si>
    <t>Servei d'assessorament, representació i defensa en judici de l'Agència</t>
  </si>
  <si>
    <t>677/2022</t>
  </si>
  <si>
    <t>01/12/2022</t>
  </si>
  <si>
    <t>30/11/2023</t>
  </si>
  <si>
    <t>13761421S</t>
  </si>
  <si>
    <t>LLAMAZARES CAMY, TERESA</t>
  </si>
  <si>
    <t>Segunda / Cuatro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</si>
  <si>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01/01/2022 al 31/12/2022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</si>
  <si>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01/01/2022 al 31/2/2022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</si>
  <si>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l’1/01/2022 al 31/12/2022</t>
    </r>
  </si>
  <si>
    <t>2022/F12_01/000003</t>
  </si>
  <si>
    <t>Servicio de telefonía y datos en los números de la Agencia</t>
  </si>
  <si>
    <t>Servei de telefonia i dades en els números de l'Agència</t>
  </si>
  <si>
    <t>ESTAT DEL CONTRACTE
(a 31/12/2022)
V (vigent)
F (extingit per execució)
D (desert)</t>
  </si>
  <si>
    <t>782/2022</t>
  </si>
  <si>
    <t>08/12/2022</t>
  </si>
  <si>
    <t>07/12/2023</t>
  </si>
  <si>
    <t>A80907397</t>
  </si>
  <si>
    <t>VODAFONE, S.A.U.</t>
  </si>
  <si>
    <t>2022/F13_01/000004</t>
  </si>
  <si>
    <t>Suministro de libros y otros materiales bibliográficos en cualquier idioma para la Agencia</t>
  </si>
  <si>
    <t>Subministrament de llibres i altres materials bibliogràfics en qualsevol idioma per a l'Agència</t>
  </si>
  <si>
    <t>842/2022</t>
  </si>
  <si>
    <t>01/01/2023</t>
  </si>
  <si>
    <t>31/12/2023</t>
  </si>
  <si>
    <t>A08902173</t>
  </si>
  <si>
    <t>ATELIER LIBROS, S.A.U.</t>
  </si>
  <si>
    <t>Segunda / Tres</t>
  </si>
  <si>
    <t>2022/F13_01/000006</t>
  </si>
  <si>
    <t>Suministro de licencias de Microsoft 365 para el servicio de correo electrónico corporativo en la nube para la Agencia</t>
  </si>
  <si>
    <t>Subministrament de llicències de Microsoft 365 per al servei de correu electrònic corporatiu en el núvol per a l'Agència</t>
  </si>
  <si>
    <t>872/2022</t>
  </si>
  <si>
    <t>B97100002</t>
  </si>
  <si>
    <t>FORMACIÓN INFORMÁTICA, DESARROLLO Y COMUNICACIONES, S.L.</t>
  </si>
  <si>
    <t>2022/F13_01/000005</t>
  </si>
  <si>
    <t>Suministro de licencias de uso de Adobe Acrobat DC para equipos y licencias de uso de Adobe Creative Cloud para la Agencia</t>
  </si>
  <si>
    <t>Subministrament de llicències d'ús d'Adobe Acrobat DC per a equips i llicències d'ús d'Adobe Creative Cloud per a l'Agència</t>
  </si>
  <si>
    <t>882/2022</t>
  </si>
  <si>
    <t>17/12/2022</t>
  </si>
  <si>
    <t>16/12/2023</t>
  </si>
  <si>
    <t>SDA: especifico en el marco de un Sistema Dinámico de Adquisición</t>
  </si>
  <si>
    <t>2021/F13_01/000002</t>
  </si>
  <si>
    <t>Sistema Integrado de Gestión Bibliotecaria (SIGB) o Plataforma de Servicios Bibliotecarios para la Agencia de Prevención y Lucha contra el Fraude y la Corrupción de la Comunitat Valenciana</t>
  </si>
  <si>
    <t>3A</t>
  </si>
  <si>
    <t>B64500945</t>
  </si>
  <si>
    <t>OREX DIGITAL, S.L.</t>
  </si>
  <si>
    <t>Aceptación adjudicación 05/12/2022 (art.159.6.g. LCSP)</t>
  </si>
  <si>
    <t>Sistema Integrat de Gestió Bibliotecària (SIGB) o Plataforma de Serveis Bibliotecaris per a l'Agència de Prevenció i Lluita contra el Frau i la Corrupció de la Comunitat Valenciana</t>
  </si>
  <si>
    <t>ESTAT
(a 31/12/2022)</t>
  </si>
  <si>
    <t>ESTADO
(a 31/12/2022)</t>
  </si>
  <si>
    <t>Suministro de ordenadores portátiles y diverso material informático para la Agencia Valenciana Antifraude, mediante contrato especifico en el marco del Sistema Dinámico de Adquisición «Suministro de equipos y material informático diverso y licencias y paquetes de software mediante el establecimiento del SDA-TIC/2-CC», de la Central de Compras de la Generalitat</t>
  </si>
  <si>
    <t>2022/F18_01/000002</t>
  </si>
  <si>
    <t>SDA</t>
  </si>
  <si>
    <t>__</t>
  </si>
  <si>
    <t>F</t>
  </si>
  <si>
    <t>B98198286</t>
  </si>
  <si>
    <t xml:space="preserve"> INFORMÁTICA FAER, S.L.</t>
  </si>
  <si>
    <t>Subministrament d'ordinadors portàtils i divers material informàtic per a l'Agència Valenciana Antifrau, mitjançant contracte especifique en el marc del Sistema Dinàmic d'Adquisició «Subministrament d'equips i material informàtic divers i llicències i paquets de programari mitjançant l'establiment del SDA-TIC/2-CC», de la Central de Compres de la Generalitat</t>
  </si>
  <si>
    <t>2022/F08_01/000004</t>
  </si>
  <si>
    <t>Suministro de material de oficina e informático no inventariable para la Agencia Valenciana Antifraude, mediante contrato basado en el Acuerdo Marco 5/20CC para el suministro de papel y material de oficina e informático no inventariable a la Administración de la Generalitat, su sector público instrumental y entidades adheridas, de la Central de Compras de la Generalitat, en su Lote 2 – Material de oficina e informático no inventariable</t>
  </si>
  <si>
    <t xml:space="preserve"> PROXIM DE OFICINAS, S.L.</t>
  </si>
  <si>
    <t>B53701660</t>
  </si>
  <si>
    <t>2 / 6</t>
  </si>
  <si>
    <t>Subministrament de material d'oficina i informàtic no inventariable per a l'Agència Valenciana Antifrau, mitjançant contracte basat en l'Acord marc 5/20CC per al subministrament de paper i material d'oficina i informàtic no inventariable a l'Administració de la Generalitat, el seu sector públic instrumental i entitats adherides, de la Central de Compres de la Generalitat, en el seu Lot 2 – Material d'oficina i informàtic no inventariable</t>
  </si>
  <si>
    <t>Suministro de dos grabadoras digitales de sonido para la Agencia Valenciana Antifraude, mediante contrato especifico en el marco del Sistema Dinámico de Adquisición «Suministro de equipos y material informático diverso y licencias y paquetes de software mediante el establecimiento del SDA-TIC/2-CC», de la Central de Compras de la Generalitat</t>
  </si>
  <si>
    <t>DT</t>
  </si>
  <si>
    <t>2022/F18_01/000003</t>
  </si>
  <si>
    <t>Subministrament de dues gravadores digitals de so per a l'Agència Valenciana Antifrau, mitjançant contracte especifique en el marc del Sistema Dinàmic d'Adquisició «Subministrament d'equips i material informàtic divers i llicències i paquets de programari mitjançant l'establiment del SDA-TIC/2-CC», de la Central de Compres de la Generalitat</t>
  </si>
  <si>
    <t>2022/F13_01/000003</t>
  </si>
  <si>
    <t>Suministro e instalación de un Sistema de Alimentación Ininterrumpida (SAI) para la protección de dispositivos electrónicos informáticos y tomas de corriente específicas de puestos de trabajo, así como los servicios de revisión periódica de su funcionamiento</t>
  </si>
  <si>
    <t>ENERGÍA
CONTROLADA DEL MEDITERRÁNEO, S.L.</t>
  </si>
  <si>
    <t>B97827083</t>
  </si>
  <si>
    <t>Aceptación adjudicación 28/12/2022 (art.159.6.g. LCSP)</t>
  </si>
  <si>
    <t>Subministrament i instal·lació d'un Sistema d'Alimentació Ininterrompuda (SAI) per a la protecció de dispositius electrònics informàtics i preses de corrent específiques de llocs de treball, així com els serveis de revisió periòdica del seu funcionament</t>
  </si>
  <si>
    <t>Acceptació adjudicació 28/12/2022 (art.159.6.g. LCSP)</t>
  </si>
  <si>
    <t>Acceptació adjudicació 05/12/2022 (art.159.6.g. LCSP)</t>
  </si>
  <si>
    <t>Acceptació adjudicació 05/04/2022 (art.159.6.g. LCSP)</t>
  </si>
  <si>
    <t>Acceptació adjudicació 04/03/2022 (art.159.6.g. LCSP)</t>
  </si>
  <si>
    <t>No necessari
(art. 153.1 y 36.3 LCSP)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</si>
</sst>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70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11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5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6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3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wrapText="1"/>
    </xf>
    <xf numFmtId="0" fontId="38" fillId="0" borderId="24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2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4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5" xfId="21" applyFont="1" applyBorder="1"/>
    <xf numFmtId="166" fontId="31" fillId="0" borderId="25" xfId="21" applyNumberFormat="1" applyFont="1" applyBorder="1" applyAlignment="1">
      <alignment horizontal="center" vertical="center" readingOrder="1"/>
    </xf>
    <xf numFmtId="49" fontId="31" fillId="0" borderId="25" xfId="21" applyNumberFormat="1" applyFont="1" applyBorder="1" applyAlignment="1">
      <alignment horizontal="center" vertical="center" textRotation="90" wrapText="1"/>
    </xf>
    <xf numFmtId="166" fontId="31" fillId="0" borderId="25" xfId="21" applyNumberFormat="1" applyFont="1" applyBorder="1" applyAlignment="1">
      <alignment horizontal="center" vertical="center" textRotation="90" readingOrder="1"/>
    </xf>
    <xf numFmtId="0" fontId="31" fillId="0" borderId="25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center" vertical="center" textRotation="90"/>
    </xf>
    <xf numFmtId="0" fontId="31" fillId="0" borderId="25" xfId="2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textRotation="90"/>
    </xf>
    <xf numFmtId="0" fontId="26" fillId="0" borderId="28" xfId="0" applyFont="1" applyBorder="1"/>
    <xf numFmtId="166" fontId="27" fillId="0" borderId="28" xfId="0" applyNumberFormat="1" applyFont="1" applyBorder="1" applyAlignment="1">
      <alignment horizontal="center" vertical="center" readingOrder="1"/>
    </xf>
    <xf numFmtId="49" fontId="27" fillId="0" borderId="28" xfId="0" applyNumberFormat="1" applyFont="1" applyBorder="1" applyAlignment="1">
      <alignment horizontal="center" vertical="center" textRotation="90" wrapText="1"/>
    </xf>
    <xf numFmtId="166" fontId="27" fillId="0" borderId="28" xfId="0" applyNumberFormat="1" applyFont="1" applyBorder="1" applyAlignment="1">
      <alignment horizontal="center" vertical="center" textRotation="90" readingOrder="1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textRotation="90"/>
    </xf>
    <xf numFmtId="0" fontId="27" fillId="0" borderId="26" xfId="0" applyFont="1" applyBorder="1" applyAlignment="1">
      <alignment horizontal="center" vertical="center"/>
    </xf>
    <xf numFmtId="0" fontId="13" fillId="4" borderId="29" xfId="0" applyFont="1" applyFill="1" applyBorder="1"/>
    <xf numFmtId="0" fontId="18" fillId="0" borderId="0" xfId="0" applyFont="1"/>
    <xf numFmtId="0" fontId="20" fillId="10" borderId="0" xfId="0" applyFont="1" applyFill="1"/>
    <xf numFmtId="0" fontId="0" fillId="10" borderId="0" xfId="0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2" xfId="0" applyNumberFormat="1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4" xfId="2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2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4" fontId="27" fillId="9" borderId="18" xfId="21" applyNumberFormat="1" applyFont="1" applyFill="1" applyBorder="1" applyAlignment="1">
      <alignment horizontal="center" vertical="center" textRotation="90" wrapText="1"/>
    </xf>
    <xf numFmtId="14" fontId="27" fillId="9" borderId="22" xfId="21" applyNumberFormat="1" applyFont="1" applyFill="1" applyBorder="1" applyAlignment="1">
      <alignment horizontal="center" vertical="center" textRotation="90" wrapText="1"/>
    </xf>
    <xf numFmtId="0" fontId="27" fillId="9" borderId="19" xfId="21" applyFont="1" applyFill="1" applyBorder="1" applyAlignment="1">
      <alignment horizontal="center" vertical="center" wrapText="1"/>
    </xf>
    <xf numFmtId="166" fontId="27" fillId="9" borderId="17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7" xfId="21" applyNumberFormat="1" applyFont="1" applyFill="1" applyBorder="1" applyAlignment="1">
      <alignment horizontal="center" vertical="center" textRotation="90" wrapText="1"/>
    </xf>
    <xf numFmtId="49" fontId="27" fillId="9" borderId="21" xfId="21" applyNumberFormat="1" applyFont="1" applyFill="1" applyBorder="1" applyAlignment="1">
      <alignment horizontal="center" vertical="center" textRotation="90" wrapText="1"/>
    </xf>
    <xf numFmtId="166" fontId="36" fillId="9" borderId="17" xfId="21" applyNumberFormat="1" applyFont="1" applyFill="1" applyBorder="1" applyAlignment="1">
      <alignment horizontal="center" vertical="center" textRotation="90" wrapText="1" readingOrder="1"/>
    </xf>
    <xf numFmtId="166" fontId="27" fillId="9" borderId="21" xfId="21" applyNumberFormat="1" applyFont="1" applyFill="1" applyBorder="1" applyAlignment="1">
      <alignment horizontal="center" vertical="center" textRotation="90" wrapText="1" readingOrder="1"/>
    </xf>
    <xf numFmtId="166" fontId="44" fillId="9" borderId="17" xfId="21" applyNumberFormat="1" applyFont="1" applyFill="1" applyBorder="1" applyAlignment="1">
      <alignment horizontal="center" vertical="center" textRotation="90" wrapText="1" readingOrder="1"/>
    </xf>
    <xf numFmtId="0" fontId="27" fillId="9" borderId="20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textRotation="90" wrapText="1"/>
    </xf>
    <xf numFmtId="166" fontId="27" fillId="9" borderId="20" xfId="21" applyNumberFormat="1" applyFont="1" applyFill="1" applyBorder="1" applyAlignment="1">
      <alignment horizontal="center" vertical="center" wrapText="1" readingOrder="1"/>
    </xf>
    <xf numFmtId="166" fontId="27" fillId="9" borderId="23" xfId="21" applyNumberFormat="1" applyFont="1" applyFill="1" applyBorder="1" applyAlignment="1">
      <alignment horizontal="center" vertical="center" wrapText="1" readingOrder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13" Type="http://schemas.openxmlformats.org/officeDocument/2006/relationships/hyperlink" Target="https://contrataciondelestado.es/wps/poc?uri=deeplink%3Adetalle_licitacion&amp;idEvl=7vKHil6ETxQSugstABGr5A%3D%3D" TargetMode="External"/><Relationship Id="rId1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PQzHgHXETBgBPRBxZ4nJ%2Fg%3D%3D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ontrataciondelestado.es/wps/poc?uri=deeplink%3Adetalle_licitacion&amp;idEvl=UvGpdkAYf5yiEJrVRqloyA%3D%3D" TargetMode="External"/><Relationship Id="rId12" Type="http://schemas.openxmlformats.org/officeDocument/2006/relationships/hyperlink" Target="https://contrataciondelestado.es/wps/poc?uri=deeplink%3Adetalle_licitacion&amp;idEvl=jq0zbXhrdQdvYnTkQN0%2FZA%3D%3D" TargetMode="External"/><Relationship Id="rId17" Type="http://schemas.openxmlformats.org/officeDocument/2006/relationships/hyperlink" Target="https://contrataciondelestado.es/wps/poc?uri=deeplink%3Adetalle_licitacion&amp;idEvl=3ljdociZTS4uf4aBO%2BvQlQ%3D%3D" TargetMode="External"/><Relationship Id="rId2" Type="http://schemas.openxmlformats.org/officeDocument/2006/relationships/hyperlink" Target="https://contrataciondelestado.es/wps/poc?uri=deeplink%3Adetalle_licitacion&amp;idEvl=Vvv%2BBLWS9JESugstABGr5A%3D%3D" TargetMode="External"/><Relationship Id="rId16" Type="http://schemas.openxmlformats.org/officeDocument/2006/relationships/hyperlink" Target="https://contrataciondelestado.es/wps/poc?uri=deeplink%3Adetalle_licitacion&amp;idEvl=jq0zbXhrdQdvYnTkQN0%2FZA%3D%3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ntrataciondelestado.es/wps/poc?uri=deeplink%3Adetalle_licitacion&amp;idEvl=31Dixcsvnh8BPRBxZ4nJ%2Fg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hyperlink" Target="https://contrataciondelestado.es/wps/poc?uri=deeplink%3Adetalle_licitacion&amp;idEvl=5wfa23eh7uamq21uxhbaVQ%3D%3D" TargetMode="External"/><Relationship Id="rId5" Type="http://schemas.openxmlformats.org/officeDocument/2006/relationships/hyperlink" Target="https://contrataciondelestado.es/wps/poc?uri=deeplink%3Adetalle_licitacion&amp;idEvl=jq0zbXhrdQdvYnTkQN0%2FZA%3D%3D" TargetMode="External"/><Relationship Id="rId15" Type="http://schemas.openxmlformats.org/officeDocument/2006/relationships/hyperlink" Target="https://contrataciondelestado.es/wps/poc?uri=deeplink%3Adetalle_licitacion&amp;idEvl=sqZCtCCOTgXnSoTX3z%2F7wA%3D%3D" TargetMode="External"/><Relationship Id="rId10" Type="http://schemas.openxmlformats.org/officeDocument/2006/relationships/hyperlink" Target="https://contrataciondelestado.es/wps/poc?uri=deeplink%3Adetalle_licitacion&amp;idEvl=jq0zbXhrdQdvYnTkQN0%2FZA%3D%3D" TargetMode="External"/><Relationship Id="rId19" Type="http://schemas.openxmlformats.org/officeDocument/2006/relationships/hyperlink" Target="https://contrataciondelestado.es/wps/poc?uri=deeplink%3Adetalle_licitacion&amp;idEvl=DLcXtkv8Fd7nSoTX3z%2F7wA%3D%3D" TargetMode="External"/><Relationship Id="rId4" Type="http://schemas.openxmlformats.org/officeDocument/2006/relationships/hyperlink" Target="https://contrataciondelestado.es/wps/poc?uri=deeplink%3Adetalle_licitacion&amp;idEvl=jq0zbXhrdQdvYnTkQN0%2FZ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Relationship Id="rId14" Type="http://schemas.openxmlformats.org/officeDocument/2006/relationships/hyperlink" Target="https://contrataciondelestado.es/wps/poc?uri=deeplink%3Adetalle_licitacion&amp;idEvl=jq0zbXhrdQdvYnTkQN0%2FZA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13" Type="http://schemas.openxmlformats.org/officeDocument/2006/relationships/hyperlink" Target="https://contrataciondelestado.es/wps/poc?uri=deeplink%3Adetalle_licitacion&amp;idEvl=5wfa23eh7uamq21uxhbaVQ%3D%3D" TargetMode="External"/><Relationship Id="rId1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31Dixcsvnh8BPRBxZ4nJ%2Fg%3D%3D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contrataciondelestado.es/wps/poc?uri=deeplink%3Adetalle_licitacion&amp;idEvl=3ljdociZTS4uf4aBO%2BvQlQ%3D%3D" TargetMode="External"/><Relationship Id="rId12" Type="http://schemas.openxmlformats.org/officeDocument/2006/relationships/hyperlink" Target="https://contrataciondelestado.es/wps/poc?uri=deeplink%3Adetalle_licitacion&amp;idEvl=jq0zbXhrdQdvYnTkQN0%2FZA%3D%3D" TargetMode="External"/><Relationship Id="rId17" Type="http://schemas.openxmlformats.org/officeDocument/2006/relationships/hyperlink" Target="https://contrataciondelestado.es/wps/poc?uri=deeplink%3Adetalle_licitacion&amp;idEvl=sqZCtCCOTgXnSoTX3z%2F7wA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6" Type="http://schemas.openxmlformats.org/officeDocument/2006/relationships/hyperlink" Target="https://contrataciondelestado.es/wps/poc?uri=deeplink%3Adetalle_licitacion&amp;idEvl=jq0zbXhrdQdvYnTkQN0%2FZA%3D%3D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hyperlink" Target="https://contrataciondelestado.es/wps/poc?uri=deeplink%3Adetalle_licitacion&amp;idEvl=UvGpdkAYf5yiEJrVRqloyA%3D%3D" TargetMode="External"/><Relationship Id="rId5" Type="http://schemas.openxmlformats.org/officeDocument/2006/relationships/hyperlink" Target="https://contrataciondelestado.es/wps/poc?uri=deeplink%3Adetalle_licitacion&amp;idEvl=PQzHgHXETBgBPRBxZ4nJ%2Fg%3D%3D" TargetMode="External"/><Relationship Id="rId15" Type="http://schemas.openxmlformats.org/officeDocument/2006/relationships/hyperlink" Target="https://contrataciondelestado.es/wps/poc?uri=deeplink%3Adetalle_licitacion&amp;idEvl=7vKHil6ETxQSugstABGr5A%3D%3D" TargetMode="External"/><Relationship Id="rId10" Type="http://schemas.openxmlformats.org/officeDocument/2006/relationships/hyperlink" Target="https://contrataciondelestado.es/wps/poc?uri=deeplink%3Adetalle_licitacion&amp;idEvl=jq0zbXhrdQdvYnTkQN0%2FZA%3D%3D" TargetMode="External"/><Relationship Id="rId19" Type="http://schemas.openxmlformats.org/officeDocument/2006/relationships/hyperlink" Target="https://contrataciondelestado.es/wps/poc?uri=deeplink%3Adetalle_licitacion&amp;idEvl=DLcXtkv8Fd7nSoTX3z%2F7wA%3D%3D" TargetMode="External"/><Relationship Id="rId4" Type="http://schemas.openxmlformats.org/officeDocument/2006/relationships/hyperlink" Target="https://contrataciondelestado.es/wps/poc?uri=deeplink%3Adetalle_licitacion&amp;idEvl=Vvv%2BBLWS9JESugstABGr5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Relationship Id="rId14" Type="http://schemas.openxmlformats.org/officeDocument/2006/relationships/hyperlink" Target="https://contrataciondelestado.es/wps/poc?uri=deeplink%3Adetalle_licitacion&amp;idEvl=jq0zbXhrdQdvYnTkQN0%2FZA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6"/>
  <sheetViews>
    <sheetView topLeftCell="C5" zoomScale="78" zoomScaleNormal="78" workbookViewId="0">
      <selection activeCell="M13" sqref="M4:M13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5" style="23" bestFit="1" customWidth="1"/>
    <col min="14" max="14" width="18.5703125" style="23" customWidth="1"/>
    <col min="15" max="15" width="12" style="60" customWidth="1"/>
    <col min="16" max="16" width="7.85546875" style="60" customWidth="1"/>
    <col min="17" max="17" width="10" style="23" customWidth="1"/>
    <col min="18" max="18" width="11.42578125" style="23" customWidth="1"/>
    <col min="19" max="19" width="43" style="23" customWidth="1"/>
    <col min="20" max="20" width="13.5703125" style="23" customWidth="1"/>
    <col min="21" max="21" width="14.5703125" style="62" customWidth="1"/>
    <col min="22" max="22" width="13.5703125" style="62" customWidth="1"/>
    <col min="23" max="23" width="9" style="62" customWidth="1"/>
    <col min="24" max="24" width="13" style="62" customWidth="1"/>
    <col min="25" max="25" width="16.28515625" style="62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07"/>
      <c r="B1"/>
      <c r="C1" s="150"/>
      <c r="D1" s="150"/>
      <c r="E1" s="150"/>
      <c r="F1" s="108"/>
      <c r="G1" s="108"/>
      <c r="H1" s="108"/>
      <c r="I1" s="109"/>
      <c r="J1" s="109"/>
      <c r="K1" s="109"/>
      <c r="L1" s="110"/>
      <c r="M1" s="151" t="s">
        <v>173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1"/>
      <c r="B2" s="112"/>
      <c r="C2" s="113"/>
      <c r="D2" s="112"/>
      <c r="E2" s="114"/>
      <c r="F2" s="114"/>
      <c r="G2" s="115"/>
      <c r="H2" s="115"/>
      <c r="I2" s="115"/>
      <c r="J2" s="115"/>
      <c r="K2" s="116"/>
      <c r="L2" s="117"/>
      <c r="M2" s="106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98</v>
      </c>
      <c r="C3" s="35" t="s">
        <v>99</v>
      </c>
      <c r="D3" s="35" t="s">
        <v>100</v>
      </c>
      <c r="E3" s="34" t="s">
        <v>0</v>
      </c>
      <c r="F3" s="35" t="s">
        <v>101</v>
      </c>
      <c r="G3" s="35" t="s">
        <v>102</v>
      </c>
      <c r="H3" s="35" t="s">
        <v>103</v>
      </c>
      <c r="I3" s="35" t="s">
        <v>214</v>
      </c>
      <c r="J3" s="36" t="s">
        <v>104</v>
      </c>
      <c r="K3" s="34" t="s">
        <v>2</v>
      </c>
      <c r="L3" s="37" t="s">
        <v>105</v>
      </c>
      <c r="M3" s="37" t="s">
        <v>106</v>
      </c>
      <c r="N3" s="34" t="s">
        <v>107</v>
      </c>
      <c r="O3" s="38" t="s">
        <v>108</v>
      </c>
      <c r="P3" s="38" t="s">
        <v>109</v>
      </c>
      <c r="Q3" s="38" t="s">
        <v>110</v>
      </c>
      <c r="R3" s="38" t="s">
        <v>111</v>
      </c>
      <c r="S3" s="34" t="s">
        <v>112</v>
      </c>
      <c r="T3" s="37" t="s">
        <v>113</v>
      </c>
      <c r="U3" s="34" t="s">
        <v>2</v>
      </c>
      <c r="V3" s="35" t="s">
        <v>43</v>
      </c>
      <c r="W3" s="92" t="s">
        <v>44</v>
      </c>
      <c r="X3" s="39" t="s">
        <v>114</v>
      </c>
      <c r="Y3" s="40" t="s">
        <v>115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54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92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 t="shared" ref="L4:L8" si="0">J4+K4</f>
        <v>11894.977599999998</v>
      </c>
      <c r="M4" s="6">
        <v>21627.13</v>
      </c>
      <c r="N4" s="122" t="s">
        <v>93</v>
      </c>
      <c r="O4" s="3">
        <v>3</v>
      </c>
      <c r="P4" s="3">
        <v>2</v>
      </c>
      <c r="Q4" s="123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24" t="s">
        <v>243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1:1024" ht="51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134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 t="shared" si="0"/>
        <v>65580.535900000003</v>
      </c>
      <c r="M5" s="6">
        <v>62328.61</v>
      </c>
      <c r="N5" s="122" t="s">
        <v>93</v>
      </c>
      <c r="O5" s="3">
        <v>4</v>
      </c>
      <c r="P5" s="3">
        <v>1</v>
      </c>
      <c r="Q5" s="123">
        <f t="shared" ref="Q5:Q8" si="1">(P5/O5)</f>
        <v>0.25</v>
      </c>
      <c r="R5" s="7" t="s">
        <v>7</v>
      </c>
      <c r="S5" s="8" t="s">
        <v>8</v>
      </c>
      <c r="T5" s="6">
        <v>42825.07</v>
      </c>
      <c r="U5" s="6">
        <f t="shared" ref="U5:U8" si="2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244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</row>
    <row r="6" spans="1:1024" s="121" customFormat="1" ht="54.75" customHeight="1">
      <c r="A6" s="48">
        <v>3</v>
      </c>
      <c r="B6" s="2" t="s">
        <v>128</v>
      </c>
      <c r="C6" s="3" t="s">
        <v>9</v>
      </c>
      <c r="D6" s="3" t="s">
        <v>10</v>
      </c>
      <c r="E6" s="45" t="s">
        <v>135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 t="shared" si="0"/>
        <v>35695</v>
      </c>
      <c r="M6" s="6">
        <v>59000</v>
      </c>
      <c r="N6" s="122" t="s">
        <v>93</v>
      </c>
      <c r="O6" s="3">
        <v>3</v>
      </c>
      <c r="P6" s="3">
        <v>2</v>
      </c>
      <c r="Q6" s="123">
        <f t="shared" si="1"/>
        <v>0.66666666666666663</v>
      </c>
      <c r="R6" s="8" t="s">
        <v>131</v>
      </c>
      <c r="S6" s="6" t="s">
        <v>132</v>
      </c>
      <c r="T6" s="6">
        <v>29500</v>
      </c>
      <c r="U6" s="6">
        <f t="shared" si="2"/>
        <v>6195</v>
      </c>
      <c r="V6" s="6">
        <f t="shared" ref="V6:V8" si="3">T6+U6</f>
        <v>35695</v>
      </c>
      <c r="W6" s="9">
        <f t="shared" ref="W6:W8" si="4">1-V6/L6</f>
        <v>0</v>
      </c>
      <c r="X6" s="44">
        <v>44651</v>
      </c>
      <c r="Y6" s="124" t="s">
        <v>242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59.25" customHeight="1">
      <c r="A7" s="48">
        <v>4</v>
      </c>
      <c r="B7" s="2" t="s">
        <v>150</v>
      </c>
      <c r="C7" s="3" t="s">
        <v>154</v>
      </c>
      <c r="D7" s="3" t="s">
        <v>151</v>
      </c>
      <c r="E7" s="4" t="s">
        <v>161</v>
      </c>
      <c r="F7" s="4">
        <v>2</v>
      </c>
      <c r="G7" s="5" t="s">
        <v>153</v>
      </c>
      <c r="H7" s="3" t="s">
        <v>153</v>
      </c>
      <c r="I7" s="6" t="s">
        <v>116</v>
      </c>
      <c r="J7" s="6">
        <v>616488</v>
      </c>
      <c r="K7" s="6">
        <f>+J7*0.21</f>
        <v>129462.48</v>
      </c>
      <c r="L7" s="6">
        <f t="shared" si="0"/>
        <v>745950.48</v>
      </c>
      <c r="M7" s="6">
        <v>1232976</v>
      </c>
      <c r="N7" s="122" t="s">
        <v>48</v>
      </c>
      <c r="O7" s="3">
        <v>1</v>
      </c>
      <c r="P7" s="3">
        <v>0</v>
      </c>
      <c r="Q7" s="123">
        <f t="shared" si="1"/>
        <v>0</v>
      </c>
      <c r="R7" s="8" t="s">
        <v>155</v>
      </c>
      <c r="S7" s="6" t="s">
        <v>156</v>
      </c>
      <c r="T7" s="6">
        <v>600000</v>
      </c>
      <c r="U7" s="6">
        <f t="shared" si="2"/>
        <v>126000</v>
      </c>
      <c r="V7" s="6">
        <f t="shared" si="3"/>
        <v>726000</v>
      </c>
      <c r="W7" s="9">
        <f t="shared" si="4"/>
        <v>2.6745046132284789E-2</v>
      </c>
      <c r="X7" s="44">
        <v>44706</v>
      </c>
      <c r="Y7" s="124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157</v>
      </c>
      <c r="C8" s="3" t="s">
        <v>9</v>
      </c>
      <c r="D8" s="3" t="s">
        <v>163</v>
      </c>
      <c r="E8" s="4" t="s">
        <v>162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 t="shared" si="0"/>
        <v>81698.861199999999</v>
      </c>
      <c r="M8" s="6">
        <v>108373.8</v>
      </c>
      <c r="N8" s="122" t="s">
        <v>48</v>
      </c>
      <c r="O8" s="3">
        <v>1</v>
      </c>
      <c r="P8" s="3">
        <v>0</v>
      </c>
      <c r="Q8" s="123">
        <f t="shared" si="1"/>
        <v>0</v>
      </c>
      <c r="R8" s="8" t="s">
        <v>159</v>
      </c>
      <c r="S8" s="6" t="s">
        <v>160</v>
      </c>
      <c r="T8" s="6">
        <v>55010</v>
      </c>
      <c r="U8" s="6">
        <f t="shared" si="2"/>
        <v>11552.1</v>
      </c>
      <c r="V8" s="6">
        <f t="shared" si="3"/>
        <v>66562.100000000006</v>
      </c>
      <c r="W8" s="9">
        <f t="shared" si="4"/>
        <v>0.18527505742026174</v>
      </c>
      <c r="X8" s="44">
        <v>44719</v>
      </c>
      <c r="Y8" s="124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ht="68.25" customHeight="1">
      <c r="A9" s="48">
        <v>6</v>
      </c>
      <c r="B9" s="2" t="s">
        <v>207</v>
      </c>
      <c r="C9" s="3" t="s">
        <v>9</v>
      </c>
      <c r="D9" s="3" t="s">
        <v>10</v>
      </c>
      <c r="E9" s="4" t="s">
        <v>213</v>
      </c>
      <c r="F9" s="4">
        <v>2</v>
      </c>
      <c r="G9" s="5" t="s">
        <v>209</v>
      </c>
      <c r="H9" s="3" t="s">
        <v>50</v>
      </c>
      <c r="I9" s="6" t="s">
        <v>116</v>
      </c>
      <c r="J9" s="6">
        <v>16528.93</v>
      </c>
      <c r="K9" s="6">
        <v>3471.07</v>
      </c>
      <c r="L9" s="6">
        <f t="shared" ref="L9" si="5">J9+K9</f>
        <v>20000</v>
      </c>
      <c r="M9" s="6">
        <v>24793.39</v>
      </c>
      <c r="N9" s="122" t="s">
        <v>48</v>
      </c>
      <c r="O9" s="3">
        <v>4</v>
      </c>
      <c r="P9" s="3">
        <v>0</v>
      </c>
      <c r="Q9" s="123">
        <f t="shared" ref="Q9" si="6">(P9/O9)</f>
        <v>0</v>
      </c>
      <c r="R9" s="8" t="s">
        <v>210</v>
      </c>
      <c r="S9" s="6" t="s">
        <v>211</v>
      </c>
      <c r="T9" s="6">
        <v>9900</v>
      </c>
      <c r="U9" s="6">
        <f t="shared" ref="U9" si="7">T9*0.21</f>
        <v>2079</v>
      </c>
      <c r="V9" s="6">
        <f t="shared" ref="V9" si="8">T9+U9</f>
        <v>11979</v>
      </c>
      <c r="W9" s="9">
        <f t="shared" ref="W9" si="9">1-V9/L9</f>
        <v>0.40105000000000002</v>
      </c>
      <c r="X9" s="44">
        <v>44897</v>
      </c>
      <c r="Y9" s="124" t="s">
        <v>241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</row>
    <row r="10" spans="1:1024" ht="102" customHeight="1">
      <c r="A10" s="48">
        <v>7</v>
      </c>
      <c r="B10" s="2" t="s">
        <v>217</v>
      </c>
      <c r="C10" s="3" t="s">
        <v>218</v>
      </c>
      <c r="D10" s="3" t="s">
        <v>4</v>
      </c>
      <c r="E10" s="4" t="s">
        <v>223</v>
      </c>
      <c r="F10" s="4">
        <v>6</v>
      </c>
      <c r="G10" s="5" t="s">
        <v>219</v>
      </c>
      <c r="H10" s="3" t="s">
        <v>47</v>
      </c>
      <c r="I10" s="6" t="s">
        <v>220</v>
      </c>
      <c r="J10" s="6">
        <v>6050</v>
      </c>
      <c r="K10" s="6">
        <v>1270.5</v>
      </c>
      <c r="L10" s="6">
        <f t="shared" ref="L10" si="10">J10+K10</f>
        <v>7320.5</v>
      </c>
      <c r="M10" s="6">
        <v>6050</v>
      </c>
      <c r="N10" s="122" t="s">
        <v>48</v>
      </c>
      <c r="O10" s="3">
        <v>4</v>
      </c>
      <c r="P10" s="3">
        <v>1</v>
      </c>
      <c r="Q10" s="123">
        <f t="shared" ref="Q10" si="11">(P10/O10)</f>
        <v>0.25</v>
      </c>
      <c r="R10" s="8" t="s">
        <v>221</v>
      </c>
      <c r="S10" s="6" t="s">
        <v>222</v>
      </c>
      <c r="T10" s="6">
        <v>5736</v>
      </c>
      <c r="U10" s="6">
        <f t="shared" ref="U10" si="12">T10*0.21</f>
        <v>1204.56</v>
      </c>
      <c r="V10" s="6">
        <f t="shared" ref="V10" si="13">T10+U10</f>
        <v>6940.5599999999995</v>
      </c>
      <c r="W10" s="9">
        <f t="shared" ref="W10" si="14">1-V10/L10</f>
        <v>5.1900826446281023E-2</v>
      </c>
      <c r="X10" s="44">
        <v>44907</v>
      </c>
      <c r="Y10" s="124" t="s">
        <v>244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</row>
    <row r="11" spans="1:1024" ht="102" customHeight="1">
      <c r="A11" s="48">
        <v>8</v>
      </c>
      <c r="B11" s="2" t="s">
        <v>224</v>
      </c>
      <c r="C11" s="3" t="s">
        <v>3</v>
      </c>
      <c r="D11" s="3" t="s">
        <v>4</v>
      </c>
      <c r="E11" s="4" t="s">
        <v>229</v>
      </c>
      <c r="F11" s="148" t="s">
        <v>228</v>
      </c>
      <c r="G11" s="5" t="s">
        <v>219</v>
      </c>
      <c r="H11" s="3" t="s">
        <v>47</v>
      </c>
      <c r="I11" s="6" t="s">
        <v>6</v>
      </c>
      <c r="J11" s="6">
        <v>3362.53</v>
      </c>
      <c r="K11" s="6">
        <v>706.13</v>
      </c>
      <c r="L11" s="6">
        <f t="shared" ref="L11:L13" si="15">J11+K11</f>
        <v>4068.6600000000003</v>
      </c>
      <c r="M11" s="6">
        <v>3362.53</v>
      </c>
      <c r="N11" s="122" t="s">
        <v>48</v>
      </c>
      <c r="O11" s="3">
        <v>1</v>
      </c>
      <c r="P11" s="3">
        <v>0</v>
      </c>
      <c r="Q11" s="123">
        <f t="shared" ref="Q11:Q12" si="16">(P11/O11)</f>
        <v>0</v>
      </c>
      <c r="R11" s="8" t="s">
        <v>227</v>
      </c>
      <c r="S11" s="6" t="s">
        <v>226</v>
      </c>
      <c r="T11" s="6">
        <v>3362.53</v>
      </c>
      <c r="U11" s="6">
        <f t="shared" ref="U11:U12" si="17">T11*0.21</f>
        <v>706.13130000000001</v>
      </c>
      <c r="V11" s="6">
        <f t="shared" ref="V11:V12" si="18">T11+U11</f>
        <v>4068.6613000000002</v>
      </c>
      <c r="W11" s="9">
        <f t="shared" ref="W11:W12" si="19">1-V11/L11</f>
        <v>-3.195155160451435E-7</v>
      </c>
      <c r="X11" s="44">
        <v>44908</v>
      </c>
      <c r="Y11" s="124" t="s">
        <v>244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</row>
    <row r="12" spans="1:1024" ht="102" customHeight="1">
      <c r="A12" s="48">
        <v>9</v>
      </c>
      <c r="B12" s="2" t="s">
        <v>234</v>
      </c>
      <c r="C12" s="3" t="s">
        <v>9</v>
      </c>
      <c r="D12" s="3" t="s">
        <v>163</v>
      </c>
      <c r="E12" s="4" t="s">
        <v>239</v>
      </c>
      <c r="F12" s="148" t="s">
        <v>228</v>
      </c>
      <c r="G12" s="5">
        <v>4</v>
      </c>
      <c r="H12" s="3" t="s">
        <v>47</v>
      </c>
      <c r="I12" s="6" t="s">
        <v>6</v>
      </c>
      <c r="J12" s="6">
        <v>7700</v>
      </c>
      <c r="K12" s="6">
        <v>1617</v>
      </c>
      <c r="L12" s="6">
        <f t="shared" si="15"/>
        <v>9317</v>
      </c>
      <c r="M12" s="6">
        <v>7700</v>
      </c>
      <c r="N12" s="122" t="s">
        <v>48</v>
      </c>
      <c r="O12" s="3">
        <v>4</v>
      </c>
      <c r="P12" s="3">
        <v>0</v>
      </c>
      <c r="Q12" s="123">
        <f t="shared" si="16"/>
        <v>0</v>
      </c>
      <c r="R12" s="8" t="s">
        <v>237</v>
      </c>
      <c r="S12" s="149" t="s">
        <v>236</v>
      </c>
      <c r="T12" s="6">
        <v>4500</v>
      </c>
      <c r="U12" s="6">
        <f t="shared" si="17"/>
        <v>945</v>
      </c>
      <c r="V12" s="6">
        <f t="shared" si="18"/>
        <v>5445</v>
      </c>
      <c r="W12" s="9">
        <f t="shared" si="19"/>
        <v>0.41558441558441561</v>
      </c>
      <c r="X12" s="44">
        <v>44914</v>
      </c>
      <c r="Y12" s="124" t="s">
        <v>240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</row>
    <row r="13" spans="1:1024" ht="102" customHeight="1">
      <c r="A13" s="48">
        <v>9</v>
      </c>
      <c r="B13" s="2" t="s">
        <v>232</v>
      </c>
      <c r="C13" s="3" t="s">
        <v>218</v>
      </c>
      <c r="D13" s="3" t="s">
        <v>4</v>
      </c>
      <c r="E13" s="4" t="s">
        <v>233</v>
      </c>
      <c r="F13" s="5">
        <v>6</v>
      </c>
      <c r="G13" s="5" t="s">
        <v>219</v>
      </c>
      <c r="H13" s="3" t="s">
        <v>47</v>
      </c>
      <c r="I13" s="6" t="s">
        <v>231</v>
      </c>
      <c r="J13" s="6">
        <v>80</v>
      </c>
      <c r="K13" s="6">
        <v>16.8</v>
      </c>
      <c r="L13" s="6">
        <f t="shared" si="15"/>
        <v>96.8</v>
      </c>
      <c r="M13" s="6">
        <v>80</v>
      </c>
      <c r="N13" s="122" t="s">
        <v>48</v>
      </c>
      <c r="O13" s="3">
        <v>0</v>
      </c>
      <c r="P13" s="3">
        <v>0</v>
      </c>
      <c r="Q13" s="123"/>
      <c r="R13" s="8"/>
      <c r="S13" s="6"/>
      <c r="T13" s="6"/>
      <c r="U13" s="6"/>
      <c r="V13" s="6"/>
      <c r="W13" s="9"/>
      <c r="X13" s="44">
        <v>44917</v>
      </c>
      <c r="Y13" s="124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</row>
    <row r="14" spans="1:1024" ht="21.75" customHeight="1">
      <c r="A14" s="118"/>
      <c r="B14" s="12"/>
      <c r="C14" s="12"/>
      <c r="D14" s="12"/>
      <c r="E14" s="13" t="s">
        <v>97</v>
      </c>
      <c r="F14" s="14"/>
      <c r="G14" s="14"/>
      <c r="H14" s="14"/>
      <c r="I14" s="12"/>
      <c r="J14" s="49">
        <f>SUM(J4:J13)</f>
        <v>811258.53</v>
      </c>
      <c r="K14" s="49">
        <f>SUM(K4:K13)</f>
        <v>170364.28470000002</v>
      </c>
      <c r="L14" s="49">
        <f>SUM(L4:L13)</f>
        <v>981622.8147000001</v>
      </c>
      <c r="M14" s="49">
        <f>SUM(M4:M13)</f>
        <v>1526291.46</v>
      </c>
      <c r="N14" s="16"/>
      <c r="O14" s="50"/>
      <c r="P14" s="50"/>
      <c r="Q14" s="17"/>
      <c r="R14" s="17"/>
      <c r="S14" s="17"/>
      <c r="T14" s="15">
        <f>SUM(T4:T13)</f>
        <v>759333.60000000009</v>
      </c>
      <c r="U14" s="15">
        <f>SUM(U4:U13)</f>
        <v>159460.05600000001</v>
      </c>
      <c r="V14" s="15">
        <f>SUM(V4:V13)</f>
        <v>918793.65600000008</v>
      </c>
      <c r="W14" s="93">
        <f>1-V14/L14</f>
        <v>6.4005397754739013E-2</v>
      </c>
      <c r="X14" s="51"/>
      <c r="Y14" s="52"/>
      <c r="Z14" s="147"/>
      <c r="AA14" s="147"/>
      <c r="AB14" s="147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</row>
    <row r="15" spans="1:1024">
      <c r="A15" s="19"/>
      <c r="B15" s="19"/>
      <c r="C15" s="19"/>
      <c r="D15" s="19"/>
      <c r="E15" s="20"/>
      <c r="F15" s="20"/>
      <c r="G15" s="20"/>
      <c r="H15" s="20"/>
      <c r="I15" s="19"/>
      <c r="J15" s="25"/>
      <c r="K15" s="21"/>
      <c r="L15" s="21"/>
      <c r="M15" s="21"/>
      <c r="N15" s="21"/>
      <c r="O15" s="53"/>
      <c r="P15" s="53"/>
      <c r="Q15" s="54"/>
      <c r="R15" s="54"/>
      <c r="S15" s="54"/>
      <c r="T15" s="21"/>
      <c r="U15" s="55"/>
      <c r="V15" s="55"/>
      <c r="W15" s="56"/>
      <c r="X15" s="153"/>
      <c r="Y15" s="153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20" t="s">
        <v>118</v>
      </c>
      <c r="C16" s="19"/>
      <c r="D16" s="19"/>
      <c r="E16" s="22"/>
      <c r="F16" s="22"/>
      <c r="G16" s="119"/>
      <c r="H16" s="120" t="s">
        <v>120</v>
      </c>
      <c r="I16" s="19"/>
      <c r="J16" s="19"/>
      <c r="K16" s="20"/>
      <c r="L16" s="21"/>
      <c r="M16" s="21"/>
      <c r="N16" s="21"/>
      <c r="O16" s="53"/>
      <c r="P16" s="53"/>
      <c r="Q16" s="19"/>
      <c r="R16" s="19"/>
      <c r="S16" s="19"/>
      <c r="T16" s="21"/>
      <c r="U16" s="55"/>
      <c r="V16" s="55"/>
      <c r="W16" s="57"/>
      <c r="X16" s="153"/>
      <c r="Y16" s="153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9"/>
      <c r="C17" s="19" t="s">
        <v>11</v>
      </c>
      <c r="D17" s="19"/>
      <c r="E17" s="20"/>
      <c r="F17" s="20"/>
      <c r="G17" s="20"/>
      <c r="H17" s="19"/>
      <c r="J17" s="19" t="s">
        <v>17</v>
      </c>
      <c r="K17" s="20"/>
      <c r="L17" s="21"/>
      <c r="M17" s="21"/>
      <c r="N17" s="21"/>
      <c r="O17" s="53"/>
      <c r="P17" s="53"/>
      <c r="Q17" s="19"/>
      <c r="R17" s="19"/>
      <c r="S17" s="19"/>
      <c r="T17" s="21"/>
      <c r="U17" s="55"/>
      <c r="V17" s="55"/>
      <c r="W17" s="57"/>
      <c r="X17" s="153"/>
      <c r="Y17" s="153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12</v>
      </c>
      <c r="D18" s="19"/>
      <c r="E18" s="20"/>
      <c r="F18" s="20"/>
      <c r="G18" s="20"/>
      <c r="H18" s="19"/>
      <c r="J18" s="19" t="s">
        <v>18</v>
      </c>
      <c r="K18" s="20"/>
      <c r="L18" s="21"/>
      <c r="M18" s="21"/>
      <c r="N18" s="21"/>
      <c r="O18" s="53"/>
      <c r="P18" s="53"/>
      <c r="Q18" s="19"/>
      <c r="R18" s="19"/>
      <c r="S18" s="58"/>
      <c r="T18" s="21"/>
      <c r="U18" s="55"/>
      <c r="V18" s="55"/>
      <c r="W18" s="57"/>
      <c r="X18" s="153"/>
      <c r="Y18" s="153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95</v>
      </c>
      <c r="D19" s="19"/>
      <c r="E19" s="20"/>
      <c r="F19" s="20"/>
      <c r="G19" s="20"/>
      <c r="H19" s="19"/>
      <c r="J19" s="19" t="s">
        <v>19</v>
      </c>
      <c r="K19" s="20"/>
      <c r="L19" s="21"/>
      <c r="M19" s="21"/>
      <c r="N19" s="21"/>
      <c r="O19" s="53"/>
      <c r="P19" s="53"/>
      <c r="Q19" s="19"/>
      <c r="R19" s="19"/>
      <c r="S19" s="58"/>
      <c r="T19" s="21"/>
      <c r="U19" s="55"/>
      <c r="V19" s="55"/>
      <c r="W19" s="57"/>
      <c r="X19" s="153"/>
      <c r="Y19" s="153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206</v>
      </c>
      <c r="D20" s="19"/>
      <c r="E20" s="20"/>
      <c r="F20" s="20"/>
      <c r="G20" s="20"/>
      <c r="H20" s="19"/>
      <c r="J20" s="19" t="s">
        <v>20</v>
      </c>
      <c r="K20" s="20"/>
      <c r="L20" s="21"/>
      <c r="M20" s="21"/>
      <c r="N20" s="21"/>
      <c r="O20" s="53"/>
      <c r="P20" s="53"/>
      <c r="Q20" s="19"/>
      <c r="R20" s="19"/>
      <c r="S20" s="58"/>
      <c r="T20" s="21"/>
      <c r="U20" s="55"/>
      <c r="V20" s="55"/>
      <c r="W20" s="57"/>
      <c r="X20" s="153"/>
      <c r="Y20" s="153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96</v>
      </c>
      <c r="D21" s="19"/>
      <c r="E21" s="20"/>
      <c r="F21" s="20"/>
      <c r="G21" s="20"/>
      <c r="H21" s="19"/>
      <c r="J21" s="19"/>
      <c r="K21" s="20"/>
      <c r="L21" s="21"/>
      <c r="M21" s="21"/>
      <c r="N21" s="21"/>
      <c r="O21" s="53"/>
      <c r="P21" s="53"/>
      <c r="Q21" s="19"/>
      <c r="R21" s="19"/>
      <c r="S21" s="58"/>
      <c r="T21" s="21"/>
      <c r="U21" s="55"/>
      <c r="V21" s="55"/>
      <c r="W21" s="57"/>
      <c r="X21" s="153"/>
      <c r="Y21" s="153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9"/>
      <c r="I22" s="19"/>
      <c r="J22" s="19"/>
      <c r="K22" s="20"/>
      <c r="L22" s="21"/>
      <c r="M22" s="21"/>
      <c r="N22" s="21"/>
      <c r="O22" s="53"/>
      <c r="P22" s="53"/>
      <c r="Q22" s="19"/>
      <c r="R22" s="19"/>
      <c r="S22" s="19"/>
      <c r="T22" s="21"/>
      <c r="U22" s="55"/>
      <c r="V22" s="55"/>
      <c r="W22" s="57"/>
      <c r="X22" s="153"/>
      <c r="Y22" s="153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20" t="s">
        <v>119</v>
      </c>
      <c r="C23" s="19"/>
      <c r="D23" s="19"/>
      <c r="E23" s="20"/>
      <c r="F23" s="20"/>
      <c r="G23" s="20"/>
      <c r="H23" s="120" t="s">
        <v>121</v>
      </c>
      <c r="I23" s="19"/>
      <c r="J23" s="19"/>
      <c r="K23" s="20"/>
      <c r="L23" s="21"/>
      <c r="M23" s="21"/>
      <c r="N23" s="21"/>
      <c r="O23" s="53"/>
      <c r="P23" s="53"/>
      <c r="Q23" s="19"/>
      <c r="R23" s="19"/>
      <c r="S23" s="19"/>
      <c r="T23" s="21"/>
      <c r="U23" s="55"/>
      <c r="V23" s="55"/>
      <c r="W23" s="57"/>
      <c r="X23" s="153"/>
      <c r="Y23" s="153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 t="s">
        <v>13</v>
      </c>
      <c r="D24" s="19"/>
      <c r="E24" s="20"/>
      <c r="F24" s="20"/>
      <c r="G24" s="20"/>
      <c r="H24" s="19"/>
      <c r="J24" s="19" t="s">
        <v>21</v>
      </c>
      <c r="K24" s="19"/>
      <c r="L24" s="21"/>
      <c r="M24" s="21"/>
      <c r="N24" s="21"/>
      <c r="O24" s="53"/>
      <c r="P24" s="53"/>
      <c r="Q24" s="19"/>
      <c r="R24" s="19"/>
      <c r="S24" s="19"/>
      <c r="T24" s="21"/>
      <c r="U24" s="55"/>
      <c r="V24" s="55"/>
      <c r="W24" s="57"/>
      <c r="X24" s="153"/>
      <c r="Y24" s="153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 t="s">
        <v>14</v>
      </c>
      <c r="D25" s="19"/>
      <c r="E25" s="20"/>
      <c r="F25" s="20"/>
      <c r="G25" s="20"/>
      <c r="H25" s="19"/>
      <c r="J25" s="19" t="s">
        <v>22</v>
      </c>
      <c r="K25" s="19"/>
      <c r="L25" s="21"/>
      <c r="M25" s="21"/>
      <c r="N25" s="21"/>
      <c r="O25" s="53"/>
      <c r="P25" s="53"/>
      <c r="Q25" s="19"/>
      <c r="R25" s="19"/>
      <c r="S25" s="19"/>
      <c r="T25" s="21"/>
      <c r="U25" s="55"/>
      <c r="V25" s="55"/>
      <c r="W25" s="57"/>
      <c r="X25" s="153"/>
      <c r="Y25" s="153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 t="s">
        <v>15</v>
      </c>
      <c r="D26" s="19"/>
      <c r="E26" s="20"/>
      <c r="F26" s="20"/>
      <c r="G26" s="20"/>
      <c r="H26" s="19"/>
      <c r="J26" s="19" t="s">
        <v>23</v>
      </c>
      <c r="K26" s="19"/>
      <c r="L26" s="21"/>
      <c r="M26" s="21"/>
      <c r="N26" s="21"/>
      <c r="O26" s="53"/>
      <c r="P26" s="53"/>
      <c r="Q26" s="19"/>
      <c r="R26" s="19"/>
      <c r="S26" s="19"/>
      <c r="T26" s="21"/>
      <c r="U26" s="55"/>
      <c r="V26" s="55"/>
      <c r="W26" s="57"/>
      <c r="X26" s="153"/>
      <c r="Y26" s="153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 t="s">
        <v>16</v>
      </c>
      <c r="D27" s="19"/>
      <c r="E27" s="20"/>
      <c r="F27" s="20"/>
      <c r="G27" s="20"/>
      <c r="H27" s="19"/>
      <c r="J27" s="19" t="s">
        <v>24</v>
      </c>
      <c r="K27" s="19"/>
      <c r="L27" s="21"/>
      <c r="M27" s="21"/>
      <c r="N27" s="21"/>
      <c r="O27" s="53"/>
      <c r="P27" s="53"/>
      <c r="Q27" s="19"/>
      <c r="R27" s="19"/>
      <c r="S27" s="19"/>
      <c r="T27" s="21"/>
      <c r="U27" s="55"/>
      <c r="V27" s="55"/>
      <c r="W27" s="57"/>
      <c r="X27" s="153"/>
      <c r="Y27" s="153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19"/>
      <c r="J28" s="19" t="s">
        <v>25</v>
      </c>
      <c r="K28" s="19"/>
      <c r="L28" s="21"/>
      <c r="M28" s="21"/>
      <c r="N28" s="21"/>
      <c r="O28" s="53"/>
      <c r="P28" s="53"/>
      <c r="Q28" s="19"/>
      <c r="R28" s="19"/>
      <c r="S28" s="19"/>
      <c r="T28" s="21"/>
      <c r="U28" s="55"/>
      <c r="V28" s="55"/>
      <c r="W28" s="57"/>
      <c r="X28" s="153"/>
      <c r="Y28" s="153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3"/>
      <c r="P29" s="53"/>
      <c r="Q29" s="19"/>
      <c r="R29" s="19"/>
      <c r="S29" s="19"/>
      <c r="T29" s="21"/>
      <c r="U29" s="55"/>
      <c r="V29" s="55"/>
      <c r="W29" s="57"/>
      <c r="X29" s="59"/>
      <c r="Y29" s="57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3"/>
      <c r="P30" s="53"/>
      <c r="Q30" s="19"/>
      <c r="R30" s="19"/>
      <c r="S30" s="19"/>
      <c r="T30" s="21"/>
      <c r="U30" s="55"/>
      <c r="V30" s="55"/>
      <c r="W30" s="57"/>
      <c r="X30" s="59"/>
      <c r="Y30" s="57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3"/>
      <c r="P31" s="53"/>
      <c r="Q31" s="19"/>
      <c r="R31" s="19"/>
      <c r="S31" s="19"/>
      <c r="T31" s="21"/>
      <c r="U31" s="55"/>
      <c r="V31" s="55"/>
      <c r="W31" s="57"/>
      <c r="X31" s="59"/>
      <c r="Y31" s="57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3"/>
      <c r="P32" s="53"/>
      <c r="Q32" s="19"/>
      <c r="R32" s="19"/>
      <c r="S32" s="19"/>
      <c r="T32" s="21"/>
      <c r="U32" s="55"/>
      <c r="V32" s="55"/>
      <c r="W32" s="57"/>
      <c r="X32" s="59"/>
      <c r="Y32" s="57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3"/>
      <c r="P33" s="53"/>
      <c r="Q33" s="19"/>
      <c r="R33" s="19"/>
      <c r="S33" s="19"/>
      <c r="T33" s="21"/>
      <c r="U33" s="55"/>
      <c r="V33" s="55"/>
      <c r="W33" s="57"/>
      <c r="X33" s="59"/>
      <c r="Y33" s="57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3"/>
      <c r="P34" s="53"/>
      <c r="Q34" s="19"/>
      <c r="R34" s="19"/>
      <c r="S34" s="19"/>
      <c r="T34" s="21"/>
      <c r="U34" s="55"/>
      <c r="V34" s="55"/>
      <c r="W34" s="57"/>
      <c r="X34" s="59"/>
      <c r="Y34" s="57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3"/>
      <c r="P35" s="53"/>
      <c r="Q35" s="19"/>
      <c r="R35" s="19"/>
      <c r="S35" s="19"/>
      <c r="T35" s="21"/>
      <c r="U35" s="55"/>
      <c r="V35" s="55"/>
      <c r="W35" s="57"/>
      <c r="X35" s="59"/>
      <c r="Y35" s="57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3"/>
      <c r="P36" s="53"/>
      <c r="Q36" s="19"/>
      <c r="R36" s="19"/>
      <c r="S36" s="19"/>
      <c r="T36" s="21"/>
      <c r="U36" s="55"/>
      <c r="V36" s="55"/>
      <c r="W36" s="57"/>
      <c r="X36" s="59"/>
      <c r="Y36" s="57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>
      <c r="A37" s="19"/>
      <c r="B37" s="19"/>
      <c r="C37" s="19"/>
      <c r="D37" s="19"/>
      <c r="E37" s="20"/>
      <c r="F37" s="20"/>
      <c r="G37" s="20"/>
      <c r="H37" s="20"/>
      <c r="I37" s="19"/>
      <c r="J37" s="21"/>
      <c r="K37" s="21"/>
      <c r="L37" s="21"/>
      <c r="M37" s="21"/>
      <c r="N37" s="21"/>
      <c r="O37" s="53"/>
      <c r="P37" s="53"/>
      <c r="Q37" s="19"/>
      <c r="R37" s="19"/>
      <c r="S37" s="19"/>
      <c r="T37" s="21"/>
      <c r="U37" s="55"/>
      <c r="V37" s="55"/>
      <c r="W37" s="57"/>
      <c r="X37" s="59"/>
      <c r="Y37" s="57"/>
      <c r="Z37" s="21"/>
      <c r="AA37" s="21"/>
      <c r="AB37" s="21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1024">
      <c r="A38" s="19"/>
      <c r="B38" s="19"/>
      <c r="C38" s="19"/>
      <c r="D38" s="19"/>
      <c r="E38" s="20"/>
      <c r="F38" s="20"/>
      <c r="G38" s="20"/>
      <c r="H38" s="20"/>
      <c r="I38" s="19"/>
      <c r="J38" s="21"/>
      <c r="K38" s="21"/>
      <c r="L38" s="21"/>
      <c r="M38" s="21"/>
      <c r="N38" s="21"/>
      <c r="O38" s="53"/>
      <c r="P38" s="53"/>
      <c r="Q38" s="19"/>
      <c r="R38" s="19"/>
      <c r="S38" s="19"/>
      <c r="T38" s="21"/>
      <c r="U38" s="55"/>
      <c r="V38" s="55"/>
      <c r="W38" s="57"/>
      <c r="X38" s="59"/>
      <c r="Y38" s="57"/>
      <c r="Z38" s="21"/>
      <c r="AA38" s="21"/>
      <c r="AB38" s="21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1024">
      <c r="A39" s="19"/>
      <c r="B39" s="19"/>
      <c r="C39" s="19"/>
      <c r="D39" s="19"/>
      <c r="E39" s="20"/>
      <c r="F39" s="20"/>
      <c r="G39" s="20"/>
      <c r="H39" s="20"/>
      <c r="I39" s="19"/>
      <c r="J39" s="21"/>
      <c r="K39" s="21"/>
      <c r="L39" s="21"/>
      <c r="M39" s="21"/>
      <c r="N39" s="21"/>
      <c r="O39" s="53"/>
      <c r="P39" s="53"/>
      <c r="Q39" s="19"/>
      <c r="R39" s="19"/>
      <c r="S39" s="19"/>
      <c r="T39" s="21"/>
      <c r="U39" s="55"/>
      <c r="V39" s="55"/>
      <c r="W39" s="57"/>
      <c r="X39" s="59"/>
      <c r="Y39" s="57"/>
      <c r="Z39" s="21"/>
      <c r="AA39" s="21"/>
      <c r="AB39" s="21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1024">
      <c r="A40" s="19"/>
      <c r="B40" s="19"/>
      <c r="C40" s="19"/>
      <c r="D40" s="19"/>
      <c r="E40" s="20"/>
      <c r="F40" s="20"/>
      <c r="G40" s="20"/>
      <c r="H40" s="20"/>
      <c r="I40" s="19"/>
      <c r="J40" s="21"/>
      <c r="K40" s="21"/>
      <c r="L40" s="21"/>
      <c r="M40" s="21"/>
      <c r="N40" s="21"/>
      <c r="O40" s="53"/>
      <c r="P40" s="53"/>
      <c r="Q40" s="19"/>
      <c r="R40" s="19"/>
      <c r="S40" s="19"/>
      <c r="T40" s="21"/>
      <c r="U40" s="55"/>
      <c r="V40" s="55"/>
      <c r="W40" s="57"/>
      <c r="X40" s="59"/>
      <c r="Y40" s="57"/>
      <c r="Z40" s="21"/>
      <c r="AA40" s="21"/>
      <c r="AB40" s="21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1024">
      <c r="A41" s="19"/>
      <c r="B41" s="19"/>
      <c r="C41" s="19"/>
      <c r="D41" s="19"/>
      <c r="E41" s="20"/>
      <c r="F41" s="20"/>
      <c r="G41" s="20"/>
      <c r="H41" s="20"/>
      <c r="I41" s="19"/>
      <c r="J41" s="21"/>
      <c r="K41" s="21"/>
      <c r="L41" s="21"/>
      <c r="M41" s="21"/>
      <c r="N41" s="21"/>
      <c r="O41" s="53"/>
      <c r="P41" s="53"/>
      <c r="Q41" s="19"/>
      <c r="R41" s="19"/>
      <c r="S41" s="19"/>
      <c r="T41" s="21"/>
      <c r="U41" s="55"/>
      <c r="V41" s="55"/>
      <c r="W41" s="57"/>
      <c r="X41" s="59"/>
      <c r="Y41" s="57"/>
      <c r="Z41" s="21"/>
      <c r="AA41" s="21"/>
      <c r="AB41" s="21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:1024">
      <c r="A42" s="19"/>
      <c r="B42" s="19"/>
      <c r="C42" s="19"/>
      <c r="D42" s="19"/>
      <c r="E42" s="20"/>
      <c r="F42" s="20"/>
      <c r="G42" s="20"/>
      <c r="H42" s="20"/>
      <c r="I42" s="19"/>
      <c r="J42" s="21"/>
      <c r="K42" s="21"/>
      <c r="L42" s="21"/>
      <c r="M42" s="21"/>
      <c r="N42" s="21"/>
      <c r="O42" s="53"/>
      <c r="P42" s="53"/>
      <c r="Q42" s="19"/>
      <c r="R42" s="19"/>
      <c r="S42" s="19"/>
      <c r="T42" s="21"/>
      <c r="U42" s="55"/>
      <c r="V42" s="55"/>
      <c r="W42" s="57"/>
      <c r="X42" s="59"/>
      <c r="Y42" s="57"/>
      <c r="Z42" s="21"/>
      <c r="AA42" s="21"/>
      <c r="AB42" s="21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0"/>
      <c r="P43" s="60"/>
      <c r="T43" s="25"/>
      <c r="U43" s="61"/>
      <c r="V43" s="61"/>
      <c r="W43" s="62"/>
      <c r="X43" s="63"/>
      <c r="Y43" s="62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0"/>
      <c r="P44" s="60"/>
      <c r="T44" s="25"/>
      <c r="U44" s="61"/>
      <c r="V44" s="61"/>
      <c r="W44" s="62"/>
      <c r="X44" s="63"/>
      <c r="Y44" s="62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0"/>
      <c r="P45" s="60"/>
      <c r="T45" s="25"/>
      <c r="U45" s="61"/>
      <c r="V45" s="61"/>
      <c r="W45" s="62"/>
      <c r="X45" s="63"/>
      <c r="Y45" s="62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0"/>
      <c r="P46" s="60"/>
      <c r="T46" s="25"/>
      <c r="U46" s="61"/>
      <c r="V46" s="61"/>
      <c r="W46" s="62"/>
      <c r="X46" s="63"/>
      <c r="Y46" s="62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0"/>
      <c r="P47" s="60"/>
      <c r="T47" s="25"/>
      <c r="U47" s="61"/>
      <c r="V47" s="61"/>
      <c r="W47" s="62"/>
      <c r="X47" s="63"/>
      <c r="Y47" s="62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0"/>
      <c r="P48" s="60"/>
      <c r="T48" s="25"/>
      <c r="U48" s="61"/>
      <c r="V48" s="61"/>
      <c r="W48" s="62"/>
      <c r="X48" s="63"/>
      <c r="Y48" s="62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0"/>
      <c r="P49" s="60"/>
      <c r="T49" s="25"/>
      <c r="U49" s="61"/>
      <c r="V49" s="61"/>
      <c r="W49" s="62"/>
      <c r="X49" s="63"/>
      <c r="Y49" s="62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20"/>
      <c r="F50" s="24"/>
      <c r="G50" s="24"/>
      <c r="H50" s="24"/>
      <c r="J50" s="25"/>
      <c r="K50" s="25"/>
      <c r="L50" s="25"/>
      <c r="M50" s="25"/>
      <c r="N50" s="25"/>
      <c r="O50" s="60"/>
      <c r="P50" s="60"/>
      <c r="T50" s="25"/>
      <c r="U50" s="61"/>
      <c r="V50" s="61"/>
      <c r="W50" s="62"/>
      <c r="X50" s="62"/>
      <c r="Y50" s="62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20"/>
      <c r="F51" s="24"/>
      <c r="G51" s="24"/>
      <c r="H51" s="24"/>
      <c r="J51" s="25"/>
      <c r="K51" s="25"/>
      <c r="L51" s="25"/>
      <c r="M51" s="25"/>
      <c r="N51" s="25"/>
      <c r="O51" s="60"/>
      <c r="P51" s="60"/>
      <c r="T51" s="25"/>
      <c r="U51" s="61"/>
      <c r="V51" s="61"/>
      <c r="W51" s="62"/>
      <c r="X51" s="62"/>
      <c r="Y51" s="62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20"/>
      <c r="F52" s="24"/>
      <c r="G52" s="24"/>
      <c r="H52" s="24"/>
      <c r="J52" s="25"/>
      <c r="K52" s="25"/>
      <c r="L52" s="25"/>
      <c r="M52" s="25"/>
      <c r="N52" s="25"/>
      <c r="O52" s="60"/>
      <c r="P52" s="60"/>
      <c r="T52" s="25"/>
      <c r="U52" s="61"/>
      <c r="V52" s="61"/>
      <c r="W52" s="62"/>
      <c r="X52" s="62"/>
      <c r="Y52" s="62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20"/>
      <c r="F53" s="24"/>
      <c r="G53" s="24"/>
      <c r="H53" s="24"/>
      <c r="J53" s="25"/>
      <c r="K53" s="25"/>
      <c r="L53" s="25"/>
      <c r="M53" s="25"/>
      <c r="N53" s="25"/>
      <c r="O53" s="60"/>
      <c r="P53" s="60"/>
      <c r="T53" s="25"/>
      <c r="U53" s="61"/>
      <c r="V53" s="61"/>
      <c r="W53" s="62"/>
      <c r="X53" s="62"/>
      <c r="Y53" s="62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20"/>
      <c r="F54" s="24"/>
      <c r="G54" s="24"/>
      <c r="H54" s="24"/>
      <c r="J54" s="25"/>
      <c r="K54" s="25"/>
      <c r="L54" s="25"/>
      <c r="M54" s="25"/>
      <c r="N54" s="25"/>
      <c r="O54" s="60"/>
      <c r="P54" s="60"/>
      <c r="T54" s="25"/>
      <c r="U54" s="61"/>
      <c r="V54" s="61"/>
      <c r="W54" s="62"/>
      <c r="X54" s="62"/>
      <c r="Y54" s="62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20"/>
      <c r="F55" s="24"/>
      <c r="G55" s="24"/>
      <c r="H55" s="24"/>
      <c r="J55" s="25"/>
      <c r="K55" s="25"/>
      <c r="L55" s="25"/>
      <c r="M55" s="25"/>
      <c r="N55" s="25"/>
      <c r="O55" s="60"/>
      <c r="P55" s="60"/>
      <c r="T55" s="25"/>
      <c r="U55" s="61"/>
      <c r="V55" s="61"/>
      <c r="W55" s="62"/>
      <c r="X55" s="62"/>
      <c r="Y55" s="62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0"/>
      <c r="P56" s="60"/>
      <c r="T56" s="25"/>
      <c r="U56" s="61"/>
      <c r="V56" s="61"/>
      <c r="W56" s="62"/>
      <c r="X56" s="62"/>
      <c r="Y56" s="62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0"/>
      <c r="P57" s="60"/>
      <c r="T57" s="25"/>
      <c r="U57" s="61"/>
      <c r="V57" s="61"/>
      <c r="W57" s="62"/>
      <c r="X57" s="62"/>
      <c r="Y57" s="62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0"/>
      <c r="P58" s="60"/>
      <c r="T58" s="25"/>
      <c r="U58" s="61"/>
      <c r="V58" s="61"/>
      <c r="W58" s="62"/>
      <c r="X58" s="62"/>
      <c r="Y58" s="62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E59" s="19"/>
      <c r="J59" s="25"/>
      <c r="K59" s="25"/>
      <c r="L59" s="25"/>
      <c r="M59" s="25"/>
      <c r="N59" s="25"/>
      <c r="O59" s="60"/>
      <c r="P59" s="60"/>
      <c r="T59" s="25"/>
      <c r="U59" s="61"/>
      <c r="V59" s="61"/>
      <c r="W59" s="62"/>
      <c r="X59" s="62"/>
      <c r="Y59" s="62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E60" s="19"/>
      <c r="J60" s="25"/>
      <c r="K60" s="25"/>
      <c r="L60" s="25"/>
      <c r="M60" s="25"/>
      <c r="N60" s="25"/>
      <c r="O60" s="60"/>
      <c r="P60" s="60"/>
      <c r="T60" s="25"/>
      <c r="U60" s="61"/>
      <c r="V60" s="61"/>
      <c r="W60" s="62"/>
      <c r="X60" s="62"/>
      <c r="Y60" s="62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E61" s="19"/>
      <c r="J61" s="25"/>
      <c r="K61" s="25"/>
      <c r="L61" s="25"/>
      <c r="M61" s="25"/>
      <c r="N61" s="25"/>
      <c r="O61" s="60"/>
      <c r="P61" s="60"/>
      <c r="T61" s="25"/>
      <c r="U61" s="61"/>
      <c r="V61" s="61"/>
      <c r="W61" s="62"/>
      <c r="X61" s="62"/>
      <c r="Y61" s="62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E62" s="19"/>
      <c r="J62" s="25"/>
      <c r="K62" s="25"/>
      <c r="L62" s="25"/>
      <c r="M62" s="25"/>
      <c r="N62" s="25"/>
      <c r="O62" s="60"/>
      <c r="P62" s="60"/>
      <c r="T62" s="25"/>
      <c r="U62" s="61"/>
      <c r="V62" s="61"/>
      <c r="W62" s="62"/>
      <c r="X62" s="62"/>
      <c r="Y62" s="62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E63" s="19"/>
      <c r="J63" s="25"/>
      <c r="K63" s="25"/>
      <c r="L63" s="25"/>
      <c r="M63" s="25"/>
      <c r="N63" s="25"/>
      <c r="O63" s="60"/>
      <c r="P63" s="60"/>
      <c r="T63" s="25"/>
      <c r="U63" s="61"/>
      <c r="V63" s="61"/>
      <c r="W63" s="62"/>
      <c r="X63" s="62"/>
      <c r="Y63" s="62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E64" s="19"/>
      <c r="J64" s="25"/>
      <c r="K64" s="25"/>
      <c r="L64" s="25"/>
      <c r="M64" s="25"/>
      <c r="N64" s="25"/>
      <c r="O64" s="60"/>
      <c r="P64" s="60"/>
      <c r="T64" s="25"/>
      <c r="U64" s="61"/>
      <c r="V64" s="61"/>
      <c r="W64" s="62"/>
      <c r="X64" s="62"/>
      <c r="Y64" s="62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0"/>
      <c r="P65" s="60"/>
      <c r="T65" s="25"/>
      <c r="U65" s="61"/>
      <c r="V65" s="61"/>
      <c r="W65" s="62"/>
      <c r="X65" s="62"/>
      <c r="Y65" s="62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0"/>
      <c r="P66" s="60"/>
      <c r="T66" s="25"/>
      <c r="U66" s="61"/>
      <c r="V66" s="61"/>
      <c r="W66" s="62"/>
      <c r="X66" s="62"/>
      <c r="Y66" s="62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0"/>
      <c r="P67" s="60"/>
      <c r="T67" s="25"/>
      <c r="U67" s="61"/>
      <c r="V67" s="61"/>
      <c r="W67" s="62"/>
      <c r="X67" s="62"/>
      <c r="Y67" s="62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0"/>
      <c r="P68" s="60"/>
      <c r="T68" s="25"/>
      <c r="U68" s="61"/>
      <c r="V68" s="61"/>
      <c r="W68" s="62"/>
      <c r="X68" s="62"/>
      <c r="Y68" s="62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0"/>
      <c r="P69" s="60"/>
      <c r="T69" s="25"/>
      <c r="U69" s="61"/>
      <c r="V69" s="61"/>
      <c r="W69" s="62"/>
      <c r="X69" s="62"/>
      <c r="Y69" s="62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0"/>
      <c r="P70" s="60"/>
      <c r="T70" s="25"/>
      <c r="U70" s="61"/>
      <c r="V70" s="61"/>
      <c r="W70" s="62"/>
      <c r="X70" s="62"/>
      <c r="Y70" s="62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0"/>
      <c r="P71" s="60"/>
      <c r="T71" s="25"/>
      <c r="U71" s="61"/>
      <c r="V71" s="61"/>
      <c r="W71" s="62"/>
      <c r="X71" s="62"/>
      <c r="Y71" s="62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0"/>
      <c r="P72" s="60"/>
      <c r="T72" s="25"/>
      <c r="U72" s="61"/>
      <c r="V72" s="61"/>
      <c r="W72" s="62"/>
      <c r="X72" s="62"/>
      <c r="Y72" s="62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0"/>
      <c r="P73" s="60"/>
      <c r="T73" s="25"/>
      <c r="U73" s="61"/>
      <c r="V73" s="61"/>
      <c r="W73" s="62"/>
      <c r="X73" s="62"/>
      <c r="Y73" s="62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0"/>
      <c r="P74" s="60"/>
      <c r="T74" s="25"/>
      <c r="U74" s="61"/>
      <c r="V74" s="61"/>
      <c r="W74" s="62"/>
      <c r="X74" s="62"/>
      <c r="Y74" s="62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0"/>
      <c r="P75" s="60"/>
      <c r="T75" s="25"/>
      <c r="U75" s="61"/>
      <c r="V75" s="61"/>
      <c r="W75" s="62"/>
      <c r="X75" s="62"/>
      <c r="Y75" s="62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0"/>
      <c r="P76" s="60"/>
      <c r="T76" s="25"/>
      <c r="U76" s="61"/>
      <c r="V76" s="61"/>
      <c r="W76" s="62"/>
      <c r="X76" s="62"/>
      <c r="Y76" s="62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0"/>
      <c r="P77" s="60"/>
      <c r="T77" s="25"/>
      <c r="U77" s="61"/>
      <c r="V77" s="61"/>
      <c r="W77" s="62"/>
      <c r="X77" s="62"/>
      <c r="Y77" s="62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0"/>
      <c r="P78" s="60"/>
      <c r="T78" s="25"/>
      <c r="U78" s="61"/>
      <c r="V78" s="61"/>
      <c r="W78" s="62"/>
      <c r="X78" s="62"/>
      <c r="Y78" s="62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0"/>
      <c r="P79" s="60"/>
      <c r="T79" s="25"/>
      <c r="U79" s="61"/>
      <c r="V79" s="61"/>
      <c r="W79" s="62"/>
      <c r="X79" s="62"/>
      <c r="Y79" s="62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0"/>
      <c r="P80" s="60"/>
      <c r="T80" s="25"/>
      <c r="U80" s="61"/>
      <c r="V80" s="61"/>
      <c r="W80" s="62"/>
      <c r="X80" s="62"/>
      <c r="Y80" s="62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0"/>
      <c r="P81" s="60"/>
      <c r="T81" s="25"/>
      <c r="U81" s="61"/>
      <c r="V81" s="61"/>
      <c r="W81" s="62"/>
      <c r="X81" s="62"/>
      <c r="Y81" s="62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0"/>
      <c r="P82" s="60"/>
      <c r="T82" s="25"/>
      <c r="U82" s="61"/>
      <c r="V82" s="61"/>
      <c r="W82" s="62"/>
      <c r="X82" s="62"/>
      <c r="Y82" s="62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J83" s="25"/>
      <c r="K83" s="25"/>
      <c r="L83" s="25"/>
      <c r="M83" s="25"/>
      <c r="N83" s="25"/>
      <c r="O83" s="60"/>
      <c r="P83" s="60"/>
      <c r="T83" s="25"/>
      <c r="U83" s="61"/>
      <c r="V83" s="61"/>
      <c r="W83" s="62"/>
      <c r="X83" s="62"/>
      <c r="Y83" s="62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J84" s="25"/>
      <c r="K84" s="25"/>
      <c r="L84" s="25"/>
      <c r="M84" s="25"/>
      <c r="N84" s="25"/>
      <c r="O84" s="60"/>
      <c r="P84" s="60"/>
      <c r="T84" s="25"/>
      <c r="U84" s="61"/>
      <c r="V84" s="61"/>
      <c r="W84" s="62"/>
      <c r="X84" s="62"/>
      <c r="Y84" s="62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J85" s="25"/>
      <c r="K85" s="25"/>
      <c r="L85" s="25"/>
      <c r="M85" s="25"/>
      <c r="N85" s="25"/>
      <c r="O85" s="60"/>
      <c r="P85" s="60"/>
      <c r="T85" s="25"/>
      <c r="U85" s="61"/>
      <c r="V85" s="61"/>
      <c r="W85" s="62"/>
      <c r="X85" s="62"/>
      <c r="Y85" s="62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J86" s="25"/>
      <c r="K86" s="25"/>
      <c r="L86" s="25"/>
      <c r="M86" s="25"/>
      <c r="N86" s="25"/>
      <c r="O86" s="60"/>
      <c r="P86" s="60"/>
      <c r="T86" s="25"/>
      <c r="U86" s="61"/>
      <c r="V86" s="61"/>
      <c r="W86" s="62"/>
      <c r="X86" s="62"/>
      <c r="Y86" s="62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J87" s="25"/>
      <c r="K87" s="25"/>
      <c r="L87" s="25"/>
      <c r="M87" s="25"/>
      <c r="N87" s="25"/>
      <c r="O87" s="60"/>
      <c r="P87" s="60"/>
      <c r="T87" s="25"/>
      <c r="U87" s="61"/>
      <c r="V87" s="61"/>
      <c r="W87" s="62"/>
      <c r="X87" s="62"/>
      <c r="Y87" s="62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J88" s="25"/>
      <c r="K88" s="25"/>
      <c r="L88" s="25"/>
      <c r="M88" s="25"/>
      <c r="N88" s="25"/>
      <c r="O88" s="60"/>
      <c r="P88" s="60"/>
      <c r="T88" s="25"/>
      <c r="U88" s="61"/>
      <c r="V88" s="61"/>
      <c r="W88" s="62"/>
      <c r="X88" s="62"/>
      <c r="Y88" s="62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0"/>
      <c r="P89" s="60"/>
      <c r="U89" s="62"/>
      <c r="V89" s="62"/>
      <c r="W89" s="62"/>
      <c r="X89" s="62"/>
      <c r="Y89" s="62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0"/>
      <c r="P90" s="60"/>
      <c r="U90" s="62"/>
      <c r="V90" s="62"/>
      <c r="W90" s="62"/>
      <c r="X90" s="62"/>
      <c r="Y90" s="62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0"/>
      <c r="P91" s="60"/>
      <c r="U91" s="62"/>
      <c r="V91" s="62"/>
      <c r="W91" s="62"/>
      <c r="X91" s="62"/>
      <c r="Y91" s="62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0"/>
      <c r="P92" s="60"/>
      <c r="U92" s="62"/>
      <c r="V92" s="62"/>
      <c r="W92" s="62"/>
      <c r="X92" s="62"/>
      <c r="Y92" s="62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0"/>
      <c r="P93" s="60"/>
      <c r="U93" s="62"/>
      <c r="V93" s="62"/>
      <c r="W93" s="62"/>
      <c r="X93" s="62"/>
      <c r="Y93" s="62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0"/>
      <c r="P94" s="60"/>
      <c r="U94" s="62"/>
      <c r="V94" s="62"/>
      <c r="W94" s="62"/>
      <c r="X94" s="62"/>
      <c r="Y94" s="62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0"/>
      <c r="P95" s="60"/>
      <c r="U95" s="62"/>
      <c r="V95" s="62"/>
      <c r="W95" s="62"/>
      <c r="X95" s="62"/>
      <c r="Y95" s="62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0"/>
      <c r="P96" s="60"/>
      <c r="U96" s="62"/>
      <c r="V96" s="62"/>
      <c r="W96" s="62"/>
      <c r="X96" s="62"/>
      <c r="Y96" s="62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0"/>
      <c r="P97" s="60"/>
      <c r="U97" s="62"/>
      <c r="V97" s="62"/>
      <c r="W97" s="62"/>
      <c r="X97" s="62"/>
      <c r="Y97" s="62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0"/>
      <c r="P98" s="60"/>
      <c r="U98" s="62"/>
      <c r="V98" s="62"/>
      <c r="W98" s="62"/>
      <c r="X98" s="62"/>
      <c r="Y98" s="62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0"/>
      <c r="P99" s="60"/>
      <c r="U99" s="62"/>
      <c r="V99" s="62"/>
      <c r="W99" s="62"/>
      <c r="X99" s="62"/>
      <c r="Y99" s="62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0"/>
      <c r="P100" s="60"/>
      <c r="U100" s="62"/>
      <c r="V100" s="62"/>
      <c r="W100" s="62"/>
      <c r="X100" s="62"/>
      <c r="Y100" s="62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0"/>
      <c r="P101" s="60"/>
      <c r="U101" s="62"/>
      <c r="V101" s="62"/>
      <c r="W101" s="62"/>
      <c r="X101" s="62"/>
      <c r="Y101" s="62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0"/>
      <c r="P102" s="60"/>
      <c r="U102" s="62"/>
      <c r="V102" s="62"/>
      <c r="W102" s="62"/>
      <c r="X102" s="62"/>
      <c r="Y102" s="62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0"/>
      <c r="P103" s="60"/>
      <c r="U103" s="62"/>
      <c r="V103" s="62"/>
      <c r="W103" s="62"/>
      <c r="X103" s="62"/>
      <c r="Y103" s="62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0"/>
      <c r="P104" s="60"/>
      <c r="U104" s="62"/>
      <c r="V104" s="62"/>
      <c r="W104" s="62"/>
      <c r="X104" s="62"/>
      <c r="Y104" s="62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0"/>
      <c r="P105" s="60"/>
      <c r="U105" s="62"/>
      <c r="V105" s="62"/>
      <c r="W105" s="62"/>
      <c r="X105" s="62"/>
      <c r="Y105" s="62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0"/>
      <c r="P106" s="60"/>
      <c r="U106" s="62"/>
      <c r="V106" s="62"/>
      <c r="W106" s="62"/>
      <c r="X106" s="62"/>
      <c r="Y106" s="62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0"/>
      <c r="P107" s="60"/>
      <c r="U107" s="62"/>
      <c r="V107" s="62"/>
      <c r="W107" s="62"/>
      <c r="X107" s="62"/>
      <c r="Y107" s="62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0"/>
      <c r="P108" s="60"/>
      <c r="U108" s="62"/>
      <c r="V108" s="62"/>
      <c r="W108" s="62"/>
      <c r="X108" s="62"/>
      <c r="Y108" s="62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0"/>
      <c r="P109" s="60"/>
      <c r="U109" s="62"/>
      <c r="V109" s="62"/>
      <c r="W109" s="62"/>
      <c r="X109" s="62"/>
      <c r="Y109" s="62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0"/>
      <c r="P110" s="60"/>
      <c r="U110" s="62"/>
      <c r="V110" s="62"/>
      <c r="W110" s="62"/>
      <c r="X110" s="62"/>
      <c r="Y110" s="62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0"/>
      <c r="P111" s="60"/>
      <c r="U111" s="62"/>
      <c r="V111" s="62"/>
      <c r="W111" s="62"/>
      <c r="X111" s="62"/>
      <c r="Y111" s="62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0"/>
      <c r="P112" s="60"/>
      <c r="U112" s="62"/>
      <c r="V112" s="62"/>
      <c r="W112" s="62"/>
      <c r="X112" s="62"/>
      <c r="Y112" s="62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0"/>
      <c r="P113" s="60"/>
      <c r="U113" s="62"/>
      <c r="V113" s="62"/>
      <c r="W113" s="62"/>
      <c r="X113" s="62"/>
      <c r="Y113" s="62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0"/>
      <c r="P114" s="60"/>
      <c r="U114" s="62"/>
      <c r="V114" s="62"/>
      <c r="W114" s="62"/>
      <c r="X114" s="62"/>
      <c r="Y114" s="62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0"/>
      <c r="P115" s="60"/>
      <c r="U115" s="62"/>
      <c r="V115" s="62"/>
      <c r="W115" s="62"/>
      <c r="X115" s="62"/>
      <c r="Y115" s="62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0"/>
      <c r="P116" s="60"/>
      <c r="U116" s="62"/>
      <c r="V116" s="62"/>
      <c r="W116" s="62"/>
      <c r="X116" s="62"/>
      <c r="Y116" s="62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0"/>
      <c r="P117" s="60"/>
      <c r="U117" s="62"/>
      <c r="V117" s="62"/>
      <c r="W117" s="62"/>
      <c r="X117" s="62"/>
      <c r="Y117" s="62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0"/>
      <c r="P118" s="60"/>
      <c r="U118" s="62"/>
      <c r="V118" s="62"/>
      <c r="W118" s="62"/>
      <c r="X118" s="62"/>
      <c r="Y118" s="62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0"/>
      <c r="P119" s="60"/>
      <c r="U119" s="62"/>
      <c r="V119" s="62"/>
      <c r="W119" s="62"/>
      <c r="X119" s="62"/>
      <c r="Y119" s="62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0"/>
      <c r="P120" s="60"/>
      <c r="U120" s="62"/>
      <c r="V120" s="62"/>
      <c r="W120" s="62"/>
      <c r="X120" s="62"/>
      <c r="Y120" s="62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0"/>
      <c r="P121" s="60"/>
      <c r="U121" s="62"/>
      <c r="V121" s="62"/>
      <c r="W121" s="62"/>
      <c r="X121" s="62"/>
      <c r="Y121" s="62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0"/>
      <c r="P122" s="60"/>
      <c r="U122" s="62"/>
      <c r="V122" s="62"/>
      <c r="W122" s="62"/>
      <c r="X122" s="62"/>
      <c r="Y122" s="62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0"/>
      <c r="P123" s="60"/>
      <c r="U123" s="62"/>
      <c r="V123" s="62"/>
      <c r="W123" s="62"/>
      <c r="X123" s="62"/>
      <c r="Y123" s="62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0"/>
      <c r="P124" s="60"/>
      <c r="U124" s="62"/>
      <c r="V124" s="62"/>
      <c r="W124" s="62"/>
      <c r="X124" s="62"/>
      <c r="Y124" s="62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0"/>
      <c r="P125" s="60"/>
      <c r="U125" s="62"/>
      <c r="V125" s="62"/>
      <c r="W125" s="62"/>
      <c r="X125" s="62"/>
      <c r="Y125" s="62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0"/>
      <c r="P126" s="60"/>
      <c r="U126" s="62"/>
      <c r="V126" s="62"/>
      <c r="W126" s="62"/>
      <c r="X126" s="62"/>
      <c r="Y126" s="62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0"/>
      <c r="P127" s="60"/>
      <c r="U127" s="62"/>
      <c r="V127" s="62"/>
      <c r="W127" s="62"/>
      <c r="X127" s="62"/>
      <c r="Y127" s="62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0"/>
      <c r="P128" s="60"/>
      <c r="U128" s="62"/>
      <c r="V128" s="62"/>
      <c r="W128" s="62"/>
      <c r="X128" s="62"/>
      <c r="Y128" s="62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0"/>
      <c r="P129" s="60"/>
      <c r="U129" s="62"/>
      <c r="V129" s="62"/>
      <c r="W129" s="62"/>
      <c r="X129" s="62"/>
      <c r="Y129" s="62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0"/>
      <c r="P130" s="60"/>
      <c r="U130" s="62"/>
      <c r="V130" s="62"/>
      <c r="W130" s="62"/>
      <c r="X130" s="62"/>
      <c r="Y130" s="62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0"/>
      <c r="P131" s="60"/>
      <c r="U131" s="62"/>
      <c r="V131" s="62"/>
      <c r="W131" s="62"/>
      <c r="X131" s="62"/>
      <c r="Y131" s="62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0"/>
      <c r="P132" s="60"/>
      <c r="U132" s="62"/>
      <c r="V132" s="62"/>
      <c r="W132" s="62"/>
      <c r="X132" s="62"/>
      <c r="Y132" s="62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0"/>
      <c r="P133" s="60"/>
      <c r="U133" s="62"/>
      <c r="V133" s="62"/>
      <c r="W133" s="62"/>
      <c r="X133" s="62"/>
      <c r="Y133" s="62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0"/>
      <c r="P134" s="60"/>
      <c r="U134" s="62"/>
      <c r="V134" s="62"/>
      <c r="W134" s="62"/>
      <c r="X134" s="62"/>
      <c r="Y134" s="62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0"/>
      <c r="P135" s="60"/>
      <c r="U135" s="62"/>
      <c r="V135" s="62"/>
      <c r="W135" s="62"/>
      <c r="X135" s="62"/>
      <c r="Y135" s="62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0"/>
      <c r="P136" s="60"/>
      <c r="U136" s="62"/>
      <c r="V136" s="62"/>
      <c r="W136" s="62"/>
      <c r="X136" s="62"/>
      <c r="Y136" s="62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0"/>
      <c r="P137" s="60"/>
      <c r="U137" s="62"/>
      <c r="V137" s="62"/>
      <c r="W137" s="62"/>
      <c r="X137" s="62"/>
      <c r="Y137" s="62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0"/>
      <c r="P138" s="60"/>
      <c r="U138" s="62"/>
      <c r="V138" s="62"/>
      <c r="W138" s="62"/>
      <c r="X138" s="62"/>
      <c r="Y138" s="62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0"/>
      <c r="P139" s="60"/>
      <c r="U139" s="62"/>
      <c r="V139" s="62"/>
      <c r="W139" s="62"/>
      <c r="X139" s="62"/>
      <c r="Y139" s="62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0"/>
      <c r="P140" s="60"/>
      <c r="U140" s="62"/>
      <c r="V140" s="62"/>
      <c r="W140" s="62"/>
      <c r="X140" s="62"/>
      <c r="Y140" s="62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0"/>
      <c r="P141" s="60"/>
      <c r="U141" s="62"/>
      <c r="V141" s="62"/>
      <c r="W141" s="62"/>
      <c r="X141" s="62"/>
      <c r="Y141" s="62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0"/>
      <c r="P142" s="60"/>
      <c r="U142" s="62"/>
      <c r="V142" s="62"/>
      <c r="W142" s="62"/>
      <c r="X142" s="62"/>
      <c r="Y142" s="62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0"/>
      <c r="P143" s="60"/>
      <c r="U143" s="62"/>
      <c r="V143" s="62"/>
      <c r="W143" s="62"/>
      <c r="X143" s="62"/>
      <c r="Y143" s="62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0"/>
      <c r="P144" s="60"/>
      <c r="U144" s="62"/>
      <c r="V144" s="62"/>
      <c r="W144" s="62"/>
      <c r="X144" s="62"/>
      <c r="Y144" s="62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0"/>
      <c r="P145" s="60"/>
      <c r="U145" s="62"/>
      <c r="V145" s="62"/>
      <c r="W145" s="62"/>
      <c r="X145" s="62"/>
      <c r="Y145" s="62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0"/>
      <c r="P146" s="60"/>
      <c r="U146" s="62"/>
      <c r="V146" s="62"/>
      <c r="W146" s="62"/>
      <c r="X146" s="62"/>
      <c r="Y146" s="62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0"/>
      <c r="P147" s="60"/>
      <c r="U147" s="62"/>
      <c r="V147" s="62"/>
      <c r="W147" s="62"/>
      <c r="X147" s="62"/>
      <c r="Y147" s="62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0"/>
      <c r="P148" s="60"/>
      <c r="U148" s="62"/>
      <c r="V148" s="62"/>
      <c r="W148" s="62"/>
      <c r="X148" s="62"/>
      <c r="Y148" s="62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0"/>
      <c r="P149" s="60"/>
      <c r="U149" s="62"/>
      <c r="V149" s="62"/>
      <c r="W149" s="62"/>
      <c r="X149" s="62"/>
      <c r="Y149" s="62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0"/>
      <c r="P150" s="60"/>
      <c r="U150" s="62"/>
      <c r="V150" s="62"/>
      <c r="W150" s="62"/>
      <c r="X150" s="62"/>
      <c r="Y150" s="62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0"/>
      <c r="P151" s="60"/>
      <c r="U151" s="62"/>
      <c r="V151" s="62"/>
      <c r="W151" s="62"/>
      <c r="X151" s="62"/>
      <c r="Y151" s="62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0"/>
      <c r="P152" s="60"/>
      <c r="U152" s="62"/>
      <c r="V152" s="62"/>
      <c r="W152" s="62"/>
      <c r="X152" s="62"/>
      <c r="Y152" s="62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0"/>
      <c r="P153" s="60"/>
      <c r="U153" s="62"/>
      <c r="V153" s="62"/>
      <c r="W153" s="62"/>
      <c r="X153" s="62"/>
      <c r="Y153" s="62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0"/>
      <c r="P154" s="60"/>
      <c r="U154" s="62"/>
      <c r="V154" s="62"/>
      <c r="W154" s="62"/>
      <c r="X154" s="62"/>
      <c r="Y154" s="62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0"/>
      <c r="P155" s="60"/>
      <c r="U155" s="62"/>
      <c r="V155" s="62"/>
      <c r="W155" s="62"/>
      <c r="X155" s="62"/>
      <c r="Y155" s="62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0"/>
      <c r="P156" s="60"/>
      <c r="U156" s="62"/>
      <c r="V156" s="62"/>
      <c r="W156" s="62"/>
      <c r="X156" s="62"/>
      <c r="Y156" s="62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0"/>
      <c r="P157" s="60"/>
      <c r="U157" s="62"/>
      <c r="V157" s="62"/>
      <c r="W157" s="62"/>
      <c r="X157" s="62"/>
      <c r="Y157" s="62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0"/>
      <c r="P158" s="60"/>
      <c r="U158" s="62"/>
      <c r="V158" s="62"/>
      <c r="W158" s="62"/>
      <c r="X158" s="62"/>
      <c r="Y158" s="62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0"/>
      <c r="P159" s="60"/>
      <c r="U159" s="62"/>
      <c r="V159" s="62"/>
      <c r="W159" s="62"/>
      <c r="X159" s="62"/>
      <c r="Y159" s="62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0"/>
      <c r="P160" s="60"/>
      <c r="U160" s="62"/>
      <c r="V160" s="62"/>
      <c r="W160" s="62"/>
      <c r="X160" s="62"/>
      <c r="Y160" s="62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0"/>
      <c r="P161" s="60"/>
      <c r="U161" s="62"/>
      <c r="V161" s="62"/>
      <c r="W161" s="62"/>
      <c r="X161" s="62"/>
      <c r="Y161" s="62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0"/>
      <c r="P162" s="60"/>
      <c r="U162" s="62"/>
      <c r="V162" s="62"/>
      <c r="W162" s="62"/>
      <c r="X162" s="62"/>
      <c r="Y162" s="62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0"/>
      <c r="P163" s="60"/>
      <c r="U163" s="62"/>
      <c r="V163" s="62"/>
      <c r="W163" s="62"/>
      <c r="X163" s="62"/>
      <c r="Y163" s="62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0"/>
      <c r="P164" s="60"/>
      <c r="U164" s="62"/>
      <c r="V164" s="62"/>
      <c r="W164" s="62"/>
      <c r="X164" s="62"/>
      <c r="Y164" s="62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0"/>
      <c r="P165" s="60"/>
      <c r="U165" s="62"/>
      <c r="V165" s="62"/>
      <c r="W165" s="62"/>
      <c r="X165" s="62"/>
      <c r="Y165" s="62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0"/>
      <c r="P166" s="60"/>
      <c r="U166" s="62"/>
      <c r="V166" s="62"/>
      <c r="W166" s="62"/>
      <c r="X166" s="62"/>
      <c r="Y166" s="62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0"/>
      <c r="P167" s="60"/>
      <c r="U167" s="62"/>
      <c r="V167" s="62"/>
      <c r="W167" s="62"/>
      <c r="X167" s="62"/>
      <c r="Y167" s="62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0"/>
      <c r="P168" s="60"/>
      <c r="U168" s="62"/>
      <c r="V168" s="62"/>
      <c r="W168" s="62"/>
      <c r="X168" s="62"/>
      <c r="Y168" s="62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0"/>
      <c r="P169" s="60"/>
      <c r="U169" s="62"/>
      <c r="V169" s="62"/>
      <c r="W169" s="62"/>
      <c r="X169" s="62"/>
      <c r="Y169" s="62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0"/>
      <c r="P170" s="60"/>
      <c r="U170" s="62"/>
      <c r="V170" s="62"/>
      <c r="W170" s="62"/>
      <c r="X170" s="62"/>
      <c r="Y170" s="62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3" customFormat="1">
      <c r="O171" s="60"/>
      <c r="P171" s="60"/>
      <c r="U171" s="62"/>
      <c r="V171" s="62"/>
      <c r="W171" s="62"/>
      <c r="X171" s="62"/>
      <c r="Y171" s="62"/>
      <c r="Z171" s="25"/>
      <c r="AA171" s="25"/>
      <c r="AB171" s="25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3" customFormat="1">
      <c r="O172" s="60"/>
      <c r="P172" s="60"/>
      <c r="U172" s="62"/>
      <c r="V172" s="62"/>
      <c r="W172" s="62"/>
      <c r="X172" s="62"/>
      <c r="Y172" s="62"/>
      <c r="Z172" s="25"/>
      <c r="AA172" s="25"/>
      <c r="AB172" s="25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3" customFormat="1">
      <c r="O173" s="60"/>
      <c r="P173" s="60"/>
      <c r="U173" s="62"/>
      <c r="V173" s="62"/>
      <c r="W173" s="62"/>
      <c r="X173" s="62"/>
      <c r="Y173" s="62"/>
      <c r="Z173" s="25"/>
      <c r="AA173" s="25"/>
      <c r="AB173" s="25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3" customFormat="1">
      <c r="O174" s="60"/>
      <c r="P174" s="60"/>
      <c r="U174" s="62"/>
      <c r="V174" s="62"/>
      <c r="W174" s="62"/>
      <c r="X174" s="62"/>
      <c r="Y174" s="62"/>
      <c r="Z174" s="25"/>
      <c r="AA174" s="25"/>
      <c r="AB174" s="25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23" customFormat="1">
      <c r="O175" s="60"/>
      <c r="P175" s="60"/>
      <c r="U175" s="62"/>
      <c r="V175" s="62"/>
      <c r="W175" s="62"/>
      <c r="X175" s="62"/>
      <c r="Y175" s="62"/>
      <c r="Z175" s="25"/>
      <c r="AA175" s="25"/>
      <c r="AB175" s="2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23" customFormat="1">
      <c r="O176" s="60"/>
      <c r="P176" s="60"/>
      <c r="U176" s="62"/>
      <c r="V176" s="62"/>
      <c r="W176" s="62"/>
      <c r="X176" s="62"/>
      <c r="Y176" s="62"/>
      <c r="Z176" s="25"/>
      <c r="AA176" s="25"/>
      <c r="AB176" s="25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</sheetData>
  <mergeCells count="3">
    <mergeCell ref="C1:E1"/>
    <mergeCell ref="M1:Y1"/>
    <mergeCell ref="X15:Y28"/>
  </mergeCells>
  <hyperlinks>
    <hyperlink ref="N4" r:id="rId1" xr:uid="{C7651354-860B-497F-8735-BDE754B8AF10}"/>
    <hyperlink ref="N5" r:id="rId2" xr:uid="{BDA4F41C-7F66-4520-993A-F6E9345148D1}"/>
    <hyperlink ref="N6" r:id="rId3" xr:uid="{705F316D-8910-4C4A-BB8A-650F1DF5F70C}"/>
    <hyperlink ref="M6" r:id="rId4" display="https://contrataciondelestado.es/wps/poc?uri=deeplink%3Adetalle_licitacion&amp;idEvl=jq0zbXhrdQdvYnTkQN0%2FZA%3D%3D" xr:uid="{68D77B98-6421-4880-90A7-C33706F420E9}"/>
    <hyperlink ref="M4" r:id="rId5" display="https://contrataciondelestado.es/wps/poc?uri=deeplink%3Adetalle_licitacion&amp;idEvl=jq0zbXhrdQdvYnTkQN0%2FZA%3D%3D" xr:uid="{9E675955-25DC-4C68-B6BA-DD40325E9B5F}"/>
    <hyperlink ref="M8" r:id="rId6" display="https://contrataciondelestado.es/wps/poc?uri=deeplink%3Adetalle_licitacion&amp;idEvl=jq0zbXhrdQdvYnTkQN0%2FZA%3D%3D" xr:uid="{38907A29-4944-4F60-BDF5-08D2BC8177A9}"/>
    <hyperlink ref="N8" r:id="rId7" xr:uid="{2582D5E0-3AE1-4BFC-8EA6-F0B0A88041FC}"/>
    <hyperlink ref="M7" r:id="rId8" display="https://contrataciondelestado.es/wps/poc?uri=deeplink%3Adetalle_licitacion&amp;idEvl=jq0zbXhrdQdvYnTkQN0%2FZA%3D%3D" xr:uid="{A57CD942-DF2C-482A-A370-AFAD8D032C2E}"/>
    <hyperlink ref="N7" r:id="rId9" xr:uid="{D8D07A64-9B28-4893-BB01-37886A4CA13B}"/>
    <hyperlink ref="M9" r:id="rId10" display="https://contrataciondelestado.es/wps/poc?uri=deeplink%3Adetalle_licitacion&amp;idEvl=jq0zbXhrdQdvYnTkQN0%2FZA%3D%3D" xr:uid="{40DDD1CD-821C-43E9-95DE-63E86E05EAEF}"/>
    <hyperlink ref="N9" r:id="rId11" xr:uid="{B797C42F-BD64-4C32-90C2-0B675C2660EC}"/>
    <hyperlink ref="M10" r:id="rId12" display="https://contrataciondelestado.es/wps/poc?uri=deeplink%3Adetalle_licitacion&amp;idEvl=jq0zbXhrdQdvYnTkQN0%2FZA%3D%3D" xr:uid="{16F9323D-FE23-472F-8A15-B66AE9C440E9}"/>
    <hyperlink ref="N10" r:id="rId13" xr:uid="{8F38B24A-FF52-4DB1-B069-152C47C3D0FE}"/>
    <hyperlink ref="M11" r:id="rId14" display="https://contrataciondelestado.es/wps/poc?uri=deeplink%3Adetalle_licitacion&amp;idEvl=jq0zbXhrdQdvYnTkQN0%2FZA%3D%3D" xr:uid="{AA65A4DF-88D1-4B3A-8A8C-DF2CA92C0824}"/>
    <hyperlink ref="N11" r:id="rId15" xr:uid="{DE761FAE-100E-404F-A358-150CC4AA2FD7}"/>
    <hyperlink ref="M13" r:id="rId16" display="https://contrataciondelestado.es/wps/poc?uri=deeplink%3Adetalle_licitacion&amp;idEvl=jq0zbXhrdQdvYnTkQN0%2FZA%3D%3D" xr:uid="{886755DF-9865-4A78-AB9C-AC629AA9C91D}"/>
    <hyperlink ref="N13" r:id="rId17" xr:uid="{E88A3DD2-8E0A-4BDC-BAC1-046C0B1BC474}"/>
    <hyperlink ref="M12" r:id="rId18" display="https://contrataciondelestado.es/wps/poc?uri=deeplink%3Adetalle_licitacion&amp;idEvl=jq0zbXhrdQdvYnTkQN0%2FZA%3D%3D" xr:uid="{9E641E89-6EEE-4640-AF39-E2B19EF359DA}"/>
    <hyperlink ref="N12" r:id="rId19" xr:uid="{3A55A013-E7C2-4918-9164-646CB2784925}"/>
  </hyperlinks>
  <pageMargins left="0" right="0" top="0.39370078740157505" bottom="0.39370078740157505" header="0" footer="0"/>
  <pageSetup paperSize="9" fitToWidth="0" fitToHeight="0" pageOrder="overThenDown" orientation="landscape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6"/>
  <sheetViews>
    <sheetView tabSelected="1" topLeftCell="F9" zoomScale="89" zoomScaleNormal="89" workbookViewId="0">
      <selection activeCell="J14" sqref="J14:K14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4.28515625" style="23" customWidth="1"/>
    <col min="14" max="14" width="18.5703125" style="23" customWidth="1"/>
    <col min="15" max="15" width="12" style="60" customWidth="1"/>
    <col min="16" max="16" width="7.85546875" style="60" customWidth="1"/>
    <col min="17" max="17" width="10" style="23" customWidth="1"/>
    <col min="18" max="18" width="11.42578125" style="23" customWidth="1"/>
    <col min="19" max="19" width="45.42578125" style="23" customWidth="1"/>
    <col min="20" max="20" width="13.5703125" style="23" customWidth="1"/>
    <col min="21" max="21" width="14.5703125" style="62" customWidth="1"/>
    <col min="22" max="22" width="13.5703125" style="62" customWidth="1"/>
    <col min="23" max="23" width="9" style="62" customWidth="1"/>
    <col min="24" max="24" width="13" style="62" customWidth="1"/>
    <col min="25" max="25" width="16.28515625" style="62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07"/>
      <c r="B1"/>
      <c r="C1" s="150"/>
      <c r="D1" s="150"/>
      <c r="E1" s="150"/>
      <c r="F1" s="108"/>
      <c r="G1" s="108"/>
      <c r="H1" s="108"/>
      <c r="I1" s="109"/>
      <c r="J1" s="109"/>
      <c r="K1" s="109"/>
      <c r="L1" s="110"/>
      <c r="M1" s="151" t="s">
        <v>174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1"/>
      <c r="B2" s="112"/>
      <c r="C2" s="113"/>
      <c r="D2" s="112"/>
      <c r="E2" s="114"/>
      <c r="F2" s="114"/>
      <c r="G2" s="115"/>
      <c r="H2" s="115"/>
      <c r="I2" s="115"/>
      <c r="J2" s="115"/>
      <c r="K2" s="116"/>
      <c r="L2" s="117"/>
      <c r="M2" s="106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26</v>
      </c>
      <c r="C3" s="35" t="s">
        <v>27</v>
      </c>
      <c r="D3" s="35" t="s">
        <v>28</v>
      </c>
      <c r="E3" s="34" t="s">
        <v>29</v>
      </c>
      <c r="F3" s="35" t="s">
        <v>30</v>
      </c>
      <c r="G3" s="35" t="s">
        <v>31</v>
      </c>
      <c r="H3" s="35" t="s">
        <v>32</v>
      </c>
      <c r="I3" s="35" t="s">
        <v>215</v>
      </c>
      <c r="J3" s="36" t="s">
        <v>33</v>
      </c>
      <c r="K3" s="34" t="s">
        <v>2</v>
      </c>
      <c r="L3" s="37" t="s">
        <v>34</v>
      </c>
      <c r="M3" s="37" t="s">
        <v>35</v>
      </c>
      <c r="N3" s="34" t="s">
        <v>36</v>
      </c>
      <c r="O3" s="38" t="s">
        <v>37</v>
      </c>
      <c r="P3" s="38" t="s">
        <v>38</v>
      </c>
      <c r="Q3" s="38" t="s">
        <v>39</v>
      </c>
      <c r="R3" s="38" t="s">
        <v>40</v>
      </c>
      <c r="S3" s="34" t="s">
        <v>41</v>
      </c>
      <c r="T3" s="37" t="s">
        <v>42</v>
      </c>
      <c r="U3" s="34" t="s">
        <v>2</v>
      </c>
      <c r="V3" s="35" t="s">
        <v>43</v>
      </c>
      <c r="W3" s="92" t="s">
        <v>44</v>
      </c>
      <c r="X3" s="39" t="s">
        <v>45</v>
      </c>
      <c r="Y3" s="40" t="s">
        <v>46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68.25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49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 t="shared" ref="L4:L13" si="0">J4+K4</f>
        <v>11894.977599999998</v>
      </c>
      <c r="M4" s="6">
        <v>21627.13</v>
      </c>
      <c r="N4" s="122" t="s">
        <v>117</v>
      </c>
      <c r="O4" s="3">
        <v>3</v>
      </c>
      <c r="P4" s="3">
        <v>2</v>
      </c>
      <c r="Q4" s="123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24" t="s">
        <v>126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</row>
    <row r="5" spans="1:1024" ht="47.25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129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 t="shared" si="0"/>
        <v>65580.535900000003</v>
      </c>
      <c r="M5" s="6">
        <v>62328.61</v>
      </c>
      <c r="N5" s="122" t="s">
        <v>117</v>
      </c>
      <c r="O5" s="3">
        <v>4</v>
      </c>
      <c r="P5" s="3">
        <v>1</v>
      </c>
      <c r="Q5" s="123">
        <f t="shared" ref="Q5:Q6" si="1">(P5/O5)</f>
        <v>0.25</v>
      </c>
      <c r="R5" s="7" t="s">
        <v>7</v>
      </c>
      <c r="S5" s="8" t="s">
        <v>8</v>
      </c>
      <c r="T5" s="6">
        <v>42825.07</v>
      </c>
      <c r="U5" s="6">
        <f t="shared" ref="U5:U6" si="2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1:1024" ht="59.25" customHeight="1">
      <c r="A6" s="48">
        <v>3</v>
      </c>
      <c r="B6" s="2" t="s">
        <v>128</v>
      </c>
      <c r="C6" s="3" t="s">
        <v>9</v>
      </c>
      <c r="D6" s="3" t="s">
        <v>10</v>
      </c>
      <c r="E6" s="4" t="s">
        <v>130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 t="shared" si="0"/>
        <v>35695</v>
      </c>
      <c r="M6" s="6">
        <v>59000</v>
      </c>
      <c r="N6" s="122" t="s">
        <v>48</v>
      </c>
      <c r="O6" s="3">
        <v>3</v>
      </c>
      <c r="P6" s="3">
        <v>2</v>
      </c>
      <c r="Q6" s="123">
        <f t="shared" si="1"/>
        <v>0.66666666666666663</v>
      </c>
      <c r="R6" s="8" t="s">
        <v>131</v>
      </c>
      <c r="S6" s="6" t="s">
        <v>132</v>
      </c>
      <c r="T6" s="6">
        <v>29500</v>
      </c>
      <c r="U6" s="6">
        <f t="shared" si="2"/>
        <v>6195</v>
      </c>
      <c r="V6" s="6">
        <f t="shared" ref="V6" si="3">T6+U6</f>
        <v>35695</v>
      </c>
      <c r="W6" s="9">
        <f t="shared" ref="W6" si="4">1-V6/L6</f>
        <v>0</v>
      </c>
      <c r="X6" s="44">
        <v>44651</v>
      </c>
      <c r="Y6" s="124" t="s">
        <v>133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</row>
    <row r="7" spans="1:1024" ht="59.25" customHeight="1">
      <c r="A7" s="48">
        <v>4</v>
      </c>
      <c r="B7" s="2" t="s">
        <v>150</v>
      </c>
      <c r="C7" s="3" t="s">
        <v>154</v>
      </c>
      <c r="D7" s="3" t="s">
        <v>151</v>
      </c>
      <c r="E7" s="4" t="s">
        <v>152</v>
      </c>
      <c r="F7" s="4">
        <v>2</v>
      </c>
      <c r="G7" s="5" t="s">
        <v>153</v>
      </c>
      <c r="H7" s="3" t="s">
        <v>153</v>
      </c>
      <c r="I7" s="6" t="s">
        <v>116</v>
      </c>
      <c r="J7" s="6">
        <v>616488</v>
      </c>
      <c r="K7" s="6">
        <f>+J7*0.21</f>
        <v>129462.48</v>
      </c>
      <c r="L7" s="6">
        <f t="shared" si="0"/>
        <v>745950.48</v>
      </c>
      <c r="M7" s="6">
        <v>1232976</v>
      </c>
      <c r="N7" s="122" t="s">
        <v>48</v>
      </c>
      <c r="O7" s="3">
        <v>1</v>
      </c>
      <c r="P7" s="3">
        <v>0</v>
      </c>
      <c r="Q7" s="123">
        <f t="shared" ref="Q7:Q11" si="5">(P7/O7)</f>
        <v>0</v>
      </c>
      <c r="R7" s="8" t="s">
        <v>155</v>
      </c>
      <c r="S7" s="6" t="s">
        <v>156</v>
      </c>
      <c r="T7" s="6">
        <v>600000</v>
      </c>
      <c r="U7" s="6">
        <f t="shared" ref="U7:U11" si="6">T7*0.21</f>
        <v>126000</v>
      </c>
      <c r="V7" s="6">
        <f t="shared" ref="V7:V11" si="7">T7+U7</f>
        <v>726000</v>
      </c>
      <c r="W7" s="9">
        <f t="shared" ref="W7:W11" si="8">1-V7/L7</f>
        <v>2.6745046132284789E-2</v>
      </c>
      <c r="X7" s="44">
        <v>44706</v>
      </c>
      <c r="Y7" s="124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157</v>
      </c>
      <c r="C8" s="3" t="s">
        <v>9</v>
      </c>
      <c r="D8" s="3" t="s">
        <v>163</v>
      </c>
      <c r="E8" s="4" t="s">
        <v>158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 t="shared" si="0"/>
        <v>81698.861199999999</v>
      </c>
      <c r="M8" s="6">
        <v>108373.8</v>
      </c>
      <c r="N8" s="122" t="s">
        <v>48</v>
      </c>
      <c r="O8" s="3">
        <v>1</v>
      </c>
      <c r="P8" s="3">
        <v>0</v>
      </c>
      <c r="Q8" s="123">
        <f t="shared" si="5"/>
        <v>0</v>
      </c>
      <c r="R8" s="8" t="s">
        <v>159</v>
      </c>
      <c r="S8" s="6" t="s">
        <v>160</v>
      </c>
      <c r="T8" s="6">
        <v>55010</v>
      </c>
      <c r="U8" s="6">
        <f t="shared" si="6"/>
        <v>11552.1</v>
      </c>
      <c r="V8" s="6">
        <f t="shared" si="7"/>
        <v>66562.100000000006</v>
      </c>
      <c r="W8" s="9">
        <f t="shared" si="8"/>
        <v>0.18527505742026174</v>
      </c>
      <c r="X8" s="44">
        <v>44719</v>
      </c>
      <c r="Y8" s="124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ht="59.25" customHeight="1">
      <c r="A9" s="48">
        <v>6</v>
      </c>
      <c r="B9" s="2" t="s">
        <v>207</v>
      </c>
      <c r="C9" s="3" t="s">
        <v>9</v>
      </c>
      <c r="D9" s="3" t="s">
        <v>10</v>
      </c>
      <c r="E9" s="4" t="s">
        <v>208</v>
      </c>
      <c r="F9" s="4">
        <v>2</v>
      </c>
      <c r="G9" s="5" t="s">
        <v>209</v>
      </c>
      <c r="H9" s="3" t="s">
        <v>50</v>
      </c>
      <c r="I9" s="6" t="s">
        <v>116</v>
      </c>
      <c r="J9" s="6">
        <v>16528.93</v>
      </c>
      <c r="K9" s="6">
        <v>3471.07</v>
      </c>
      <c r="L9" s="6">
        <f t="shared" ref="L9:L11" si="9">J9+K9</f>
        <v>20000</v>
      </c>
      <c r="M9" s="6">
        <v>24793.39</v>
      </c>
      <c r="N9" s="122" t="s">
        <v>48</v>
      </c>
      <c r="O9" s="3">
        <v>4</v>
      </c>
      <c r="P9" s="3">
        <v>0</v>
      </c>
      <c r="Q9" s="123">
        <f t="shared" si="5"/>
        <v>0</v>
      </c>
      <c r="R9" s="8" t="s">
        <v>210</v>
      </c>
      <c r="S9" s="6" t="s">
        <v>211</v>
      </c>
      <c r="T9" s="6">
        <v>9900</v>
      </c>
      <c r="U9" s="6">
        <f t="shared" si="6"/>
        <v>2079</v>
      </c>
      <c r="V9" s="6">
        <f t="shared" si="7"/>
        <v>11979</v>
      </c>
      <c r="W9" s="9">
        <f t="shared" si="8"/>
        <v>0.40105000000000002</v>
      </c>
      <c r="X9" s="44">
        <v>44897</v>
      </c>
      <c r="Y9" s="124" t="s">
        <v>212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</row>
    <row r="10" spans="1:1024" ht="102" customHeight="1">
      <c r="A10" s="48">
        <v>7</v>
      </c>
      <c r="B10" s="2" t="s">
        <v>217</v>
      </c>
      <c r="C10" s="3" t="s">
        <v>218</v>
      </c>
      <c r="D10" s="3" t="s">
        <v>4</v>
      </c>
      <c r="E10" s="4" t="s">
        <v>216</v>
      </c>
      <c r="F10" s="4">
        <v>6</v>
      </c>
      <c r="G10" s="5" t="s">
        <v>219</v>
      </c>
      <c r="H10" s="3" t="s">
        <v>47</v>
      </c>
      <c r="I10" s="6" t="s">
        <v>220</v>
      </c>
      <c r="J10" s="6">
        <v>6050</v>
      </c>
      <c r="K10" s="6">
        <v>1270.5</v>
      </c>
      <c r="L10" s="6">
        <f t="shared" si="9"/>
        <v>7320.5</v>
      </c>
      <c r="M10" s="6">
        <v>6050</v>
      </c>
      <c r="N10" s="122" t="s">
        <v>48</v>
      </c>
      <c r="O10" s="3">
        <v>4</v>
      </c>
      <c r="P10" s="3">
        <v>1</v>
      </c>
      <c r="Q10" s="123">
        <f t="shared" si="5"/>
        <v>0.25</v>
      </c>
      <c r="R10" s="8" t="s">
        <v>221</v>
      </c>
      <c r="S10" s="6" t="s">
        <v>222</v>
      </c>
      <c r="T10" s="6">
        <v>5736</v>
      </c>
      <c r="U10" s="6">
        <f t="shared" si="6"/>
        <v>1204.56</v>
      </c>
      <c r="V10" s="6">
        <f t="shared" si="7"/>
        <v>6940.5599999999995</v>
      </c>
      <c r="W10" s="9">
        <f t="shared" si="8"/>
        <v>5.1900826446281023E-2</v>
      </c>
      <c r="X10" s="44">
        <v>44907</v>
      </c>
      <c r="Y10" s="124" t="s">
        <v>94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</row>
    <row r="11" spans="1:1024" ht="102" customHeight="1">
      <c r="A11" s="48">
        <v>8</v>
      </c>
      <c r="B11" s="2" t="s">
        <v>224</v>
      </c>
      <c r="C11" s="3" t="s">
        <v>3</v>
      </c>
      <c r="D11" s="3" t="s">
        <v>4</v>
      </c>
      <c r="E11" s="4" t="s">
        <v>225</v>
      </c>
      <c r="F11" s="148" t="s">
        <v>228</v>
      </c>
      <c r="G11" s="5" t="s">
        <v>219</v>
      </c>
      <c r="H11" s="3" t="s">
        <v>47</v>
      </c>
      <c r="I11" s="6" t="s">
        <v>6</v>
      </c>
      <c r="J11" s="6">
        <v>3362.53</v>
      </c>
      <c r="K11" s="6">
        <v>706.13</v>
      </c>
      <c r="L11" s="6">
        <f t="shared" si="9"/>
        <v>4068.6600000000003</v>
      </c>
      <c r="M11" s="6">
        <v>3362.53</v>
      </c>
      <c r="N11" s="122" t="s">
        <v>48</v>
      </c>
      <c r="O11" s="3">
        <v>1</v>
      </c>
      <c r="P11" s="3">
        <v>0</v>
      </c>
      <c r="Q11" s="123">
        <f t="shared" si="5"/>
        <v>0</v>
      </c>
      <c r="R11" s="8" t="s">
        <v>227</v>
      </c>
      <c r="S11" s="6" t="s">
        <v>226</v>
      </c>
      <c r="T11" s="6">
        <v>3362.53</v>
      </c>
      <c r="U11" s="6">
        <f t="shared" si="6"/>
        <v>706.13130000000001</v>
      </c>
      <c r="V11" s="6">
        <f t="shared" si="7"/>
        <v>4068.6613000000002</v>
      </c>
      <c r="W11" s="9">
        <f t="shared" si="8"/>
        <v>-3.195155160451435E-7</v>
      </c>
      <c r="X11" s="44">
        <v>44908</v>
      </c>
      <c r="Y11" s="124" t="s">
        <v>94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</row>
    <row r="12" spans="1:1024" ht="102" customHeight="1">
      <c r="A12" s="48">
        <v>9</v>
      </c>
      <c r="B12" s="2" t="s">
        <v>234</v>
      </c>
      <c r="C12" s="3" t="s">
        <v>9</v>
      </c>
      <c r="D12" s="3" t="s">
        <v>163</v>
      </c>
      <c r="E12" s="4" t="s">
        <v>235</v>
      </c>
      <c r="F12" s="148" t="s">
        <v>228</v>
      </c>
      <c r="G12" s="5">
        <v>4</v>
      </c>
      <c r="H12" s="3" t="s">
        <v>47</v>
      </c>
      <c r="I12" s="6" t="s">
        <v>6</v>
      </c>
      <c r="J12" s="6">
        <v>7700</v>
      </c>
      <c r="K12" s="6">
        <v>1617</v>
      </c>
      <c r="L12" s="6">
        <f t="shared" ref="L12" si="10">J12+K12</f>
        <v>9317</v>
      </c>
      <c r="M12" s="6">
        <v>7700</v>
      </c>
      <c r="N12" s="122" t="s">
        <v>48</v>
      </c>
      <c r="O12" s="3">
        <v>4</v>
      </c>
      <c r="P12" s="3">
        <v>0</v>
      </c>
      <c r="Q12" s="123">
        <f t="shared" ref="Q12" si="11">(P12/O12)</f>
        <v>0</v>
      </c>
      <c r="R12" s="8" t="s">
        <v>237</v>
      </c>
      <c r="S12" s="149" t="s">
        <v>236</v>
      </c>
      <c r="T12" s="6">
        <v>4500</v>
      </c>
      <c r="U12" s="6">
        <f t="shared" ref="U12" si="12">T12*0.21</f>
        <v>945</v>
      </c>
      <c r="V12" s="6">
        <f t="shared" ref="V12" si="13">T12+U12</f>
        <v>5445</v>
      </c>
      <c r="W12" s="9">
        <f t="shared" ref="W12" si="14">1-V12/L12</f>
        <v>0.41558441558441561</v>
      </c>
      <c r="X12" s="44">
        <v>44914</v>
      </c>
      <c r="Y12" s="124" t="s">
        <v>238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</row>
    <row r="13" spans="1:1024" ht="102" customHeight="1">
      <c r="A13" s="48">
        <v>10</v>
      </c>
      <c r="B13" s="2" t="s">
        <v>232</v>
      </c>
      <c r="C13" s="3" t="s">
        <v>218</v>
      </c>
      <c r="D13" s="3" t="s">
        <v>4</v>
      </c>
      <c r="E13" s="4" t="s">
        <v>230</v>
      </c>
      <c r="F13" s="5">
        <v>6</v>
      </c>
      <c r="G13" s="5" t="s">
        <v>219</v>
      </c>
      <c r="H13" s="3" t="s">
        <v>47</v>
      </c>
      <c r="I13" s="6" t="s">
        <v>231</v>
      </c>
      <c r="J13" s="6">
        <v>80</v>
      </c>
      <c r="K13" s="6">
        <v>16.8</v>
      </c>
      <c r="L13" s="6">
        <f t="shared" si="0"/>
        <v>96.8</v>
      </c>
      <c r="M13" s="6">
        <v>80</v>
      </c>
      <c r="N13" s="122" t="s">
        <v>48</v>
      </c>
      <c r="O13" s="3">
        <v>0</v>
      </c>
      <c r="P13" s="3">
        <v>0</v>
      </c>
      <c r="Q13" s="123"/>
      <c r="R13" s="8"/>
      <c r="S13" s="6"/>
      <c r="T13" s="6"/>
      <c r="U13" s="6"/>
      <c r="V13" s="6"/>
      <c r="W13" s="9"/>
      <c r="X13" s="44">
        <v>44917</v>
      </c>
      <c r="Y13" s="124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</row>
    <row r="14" spans="1:1024" s="135" customFormat="1" ht="32.25" customHeight="1">
      <c r="A14" s="125"/>
      <c r="B14" s="126"/>
      <c r="C14" s="126"/>
      <c r="D14" s="126"/>
      <c r="E14" s="127" t="s">
        <v>52</v>
      </c>
      <c r="F14" s="128"/>
      <c r="G14" s="128"/>
      <c r="H14" s="128"/>
      <c r="I14" s="126"/>
      <c r="J14" s="49">
        <f>SUM(J4:J13)</f>
        <v>811258.53</v>
      </c>
      <c r="K14" s="49">
        <f t="shared" ref="K14:L14" si="15">SUM(K4:K13)</f>
        <v>170364.28470000002</v>
      </c>
      <c r="L14" s="49">
        <f t="shared" si="15"/>
        <v>981622.8147000001</v>
      </c>
      <c r="M14" s="49">
        <f>SUM(M4:M13)</f>
        <v>1526291.46</v>
      </c>
      <c r="N14" s="129"/>
      <c r="O14" s="50"/>
      <c r="P14" s="50"/>
      <c r="Q14" s="130"/>
      <c r="R14" s="130"/>
      <c r="S14" s="130"/>
      <c r="T14" s="49">
        <f>SUM(T4:T13)</f>
        <v>759333.60000000009</v>
      </c>
      <c r="U14" s="49">
        <f t="shared" ref="U14:V14" si="16">SUM(U4:U13)</f>
        <v>159460.05600000001</v>
      </c>
      <c r="V14" s="49">
        <f t="shared" si="16"/>
        <v>918793.65600000008</v>
      </c>
      <c r="W14" s="131">
        <f>1-V14/L14</f>
        <v>6.4005397754739013E-2</v>
      </c>
      <c r="X14" s="132"/>
      <c r="Y14" s="133"/>
      <c r="Z14" s="145"/>
      <c r="AA14" s="145"/>
      <c r="AB14" s="145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</row>
    <row r="15" spans="1:1024">
      <c r="A15" s="19"/>
      <c r="B15" s="19"/>
      <c r="C15" s="19"/>
      <c r="D15" s="19"/>
      <c r="E15" s="20"/>
      <c r="F15" s="20"/>
      <c r="G15" s="20"/>
      <c r="H15" s="20"/>
      <c r="I15" s="19"/>
      <c r="J15" s="25"/>
      <c r="K15" s="21"/>
      <c r="L15" s="21"/>
      <c r="M15" s="21"/>
      <c r="N15" s="21"/>
      <c r="O15" s="53"/>
      <c r="P15" s="53"/>
      <c r="Q15" s="54"/>
      <c r="R15" s="54"/>
      <c r="S15" s="54"/>
      <c r="T15" s="21"/>
      <c r="U15" s="55"/>
      <c r="V15" s="55"/>
      <c r="W15" s="56"/>
      <c r="X15" s="153"/>
      <c r="Y15" s="153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20" t="s">
        <v>53</v>
      </c>
      <c r="C16" s="19"/>
      <c r="D16" s="19"/>
      <c r="E16" s="22"/>
      <c r="F16" s="22"/>
      <c r="G16" s="119"/>
      <c r="H16" s="120" t="s">
        <v>63</v>
      </c>
      <c r="I16" s="19"/>
      <c r="J16" s="19"/>
      <c r="K16" s="20"/>
      <c r="L16" s="21"/>
      <c r="M16" s="21"/>
      <c r="N16" s="21"/>
      <c r="O16" s="53"/>
      <c r="P16" s="53"/>
      <c r="Q16" s="19"/>
      <c r="R16" s="19"/>
      <c r="S16" s="19"/>
      <c r="T16" s="21"/>
      <c r="U16" s="55"/>
      <c r="V16" s="55"/>
      <c r="W16" s="57"/>
      <c r="X16" s="153"/>
      <c r="Y16" s="153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9"/>
      <c r="C17" s="19" t="s">
        <v>54</v>
      </c>
      <c r="D17" s="19"/>
      <c r="E17" s="20"/>
      <c r="F17" s="20"/>
      <c r="G17" s="20"/>
      <c r="H17" s="19"/>
      <c r="J17" s="19" t="s">
        <v>64</v>
      </c>
      <c r="K17" s="20"/>
      <c r="L17" s="21"/>
      <c r="M17" s="21"/>
      <c r="N17" s="21"/>
      <c r="O17" s="53"/>
      <c r="P17" s="53"/>
      <c r="Q17" s="19"/>
      <c r="R17" s="19"/>
      <c r="S17" s="19"/>
      <c r="T17" s="21"/>
      <c r="U17" s="55"/>
      <c r="V17" s="55"/>
      <c r="W17" s="57"/>
      <c r="X17" s="153"/>
      <c r="Y17" s="153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55</v>
      </c>
      <c r="D18" s="19"/>
      <c r="E18" s="20"/>
      <c r="F18" s="20"/>
      <c r="G18" s="20"/>
      <c r="H18" s="19"/>
      <c r="J18" s="19" t="s">
        <v>65</v>
      </c>
      <c r="K18" s="20"/>
      <c r="L18" s="21"/>
      <c r="M18" s="21"/>
      <c r="N18" s="21"/>
      <c r="O18" s="53"/>
      <c r="P18" s="53"/>
      <c r="Q18" s="19"/>
      <c r="R18" s="19"/>
      <c r="S18" s="58"/>
      <c r="T18" s="21"/>
      <c r="U18" s="55"/>
      <c r="V18" s="55"/>
      <c r="W18" s="57"/>
      <c r="X18" s="153"/>
      <c r="Y18" s="153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56</v>
      </c>
      <c r="D19" s="19"/>
      <c r="E19" s="20"/>
      <c r="F19" s="20"/>
      <c r="G19" s="20"/>
      <c r="H19" s="19"/>
      <c r="J19" s="19" t="s">
        <v>66</v>
      </c>
      <c r="K19" s="20"/>
      <c r="L19" s="21"/>
      <c r="M19" s="21"/>
      <c r="N19" s="21"/>
      <c r="O19" s="53"/>
      <c r="P19" s="53"/>
      <c r="Q19" s="19"/>
      <c r="R19" s="19"/>
      <c r="S19" s="58"/>
      <c r="T19" s="21"/>
      <c r="U19" s="55"/>
      <c r="V19" s="55"/>
      <c r="W19" s="57"/>
      <c r="X19" s="153"/>
      <c r="Y19" s="153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206</v>
      </c>
      <c r="D20" s="19"/>
      <c r="E20" s="20"/>
      <c r="F20" s="20"/>
      <c r="G20" s="20"/>
      <c r="H20" s="19"/>
      <c r="J20" s="19" t="s">
        <v>67</v>
      </c>
      <c r="K20" s="20"/>
      <c r="L20" s="21"/>
      <c r="M20" s="21"/>
      <c r="N20" s="21"/>
      <c r="O20" s="53"/>
      <c r="P20" s="53"/>
      <c r="Q20" s="19"/>
      <c r="R20" s="19"/>
      <c r="S20" s="58"/>
      <c r="T20" s="21"/>
      <c r="U20" s="55"/>
      <c r="V20" s="55"/>
      <c r="W20" s="57"/>
      <c r="X20" s="153"/>
      <c r="Y20" s="153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57</v>
      </c>
      <c r="D21" s="19"/>
      <c r="E21" s="20"/>
      <c r="F21" s="20"/>
      <c r="G21" s="20"/>
      <c r="H21" s="19"/>
      <c r="J21" s="19"/>
      <c r="K21" s="20"/>
      <c r="L21" s="21"/>
      <c r="M21" s="21"/>
      <c r="N21" s="21"/>
      <c r="O21" s="53"/>
      <c r="P21" s="53"/>
      <c r="Q21" s="19"/>
      <c r="R21" s="19"/>
      <c r="S21" s="58"/>
      <c r="T21" s="21"/>
      <c r="U21" s="55"/>
      <c r="V21" s="55"/>
      <c r="W21" s="57"/>
      <c r="X21" s="153"/>
      <c r="Y21" s="153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9"/>
      <c r="I22" s="19"/>
      <c r="J22" s="19"/>
      <c r="K22" s="20"/>
      <c r="L22" s="21"/>
      <c r="M22" s="21"/>
      <c r="N22" s="21"/>
      <c r="O22" s="53"/>
      <c r="P22" s="53"/>
      <c r="Q22" s="19"/>
      <c r="R22" s="19"/>
      <c r="S22" s="19"/>
      <c r="T22" s="21"/>
      <c r="U22" s="55"/>
      <c r="V22" s="55"/>
      <c r="W22" s="57"/>
      <c r="X22" s="153"/>
      <c r="Y22" s="153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20" t="s">
        <v>58</v>
      </c>
      <c r="C23" s="19"/>
      <c r="D23" s="19"/>
      <c r="E23" s="20"/>
      <c r="F23" s="20"/>
      <c r="G23" s="20"/>
      <c r="H23" s="120" t="s">
        <v>68</v>
      </c>
      <c r="I23" s="19"/>
      <c r="J23" s="19"/>
      <c r="K23" s="20"/>
      <c r="L23" s="21"/>
      <c r="M23" s="21"/>
      <c r="N23" s="21"/>
      <c r="O23" s="53"/>
      <c r="P23" s="53"/>
      <c r="Q23" s="19"/>
      <c r="R23" s="19"/>
      <c r="S23" s="19"/>
      <c r="T23" s="21"/>
      <c r="U23" s="55"/>
      <c r="V23" s="55"/>
      <c r="W23" s="57"/>
      <c r="X23" s="153"/>
      <c r="Y23" s="153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 t="s">
        <v>59</v>
      </c>
      <c r="D24" s="19"/>
      <c r="E24" s="20"/>
      <c r="F24" s="20"/>
      <c r="G24" s="20"/>
      <c r="H24" s="19"/>
      <c r="J24" s="19" t="s">
        <v>69</v>
      </c>
      <c r="K24" s="19"/>
      <c r="L24" s="21"/>
      <c r="M24" s="21"/>
      <c r="N24" s="21"/>
      <c r="O24" s="53"/>
      <c r="P24" s="53"/>
      <c r="Q24" s="19"/>
      <c r="R24" s="19"/>
      <c r="S24" s="19"/>
      <c r="T24" s="21"/>
      <c r="U24" s="55"/>
      <c r="V24" s="55"/>
      <c r="W24" s="57"/>
      <c r="X24" s="153"/>
      <c r="Y24" s="153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 t="s">
        <v>60</v>
      </c>
      <c r="D25" s="19"/>
      <c r="E25" s="20"/>
      <c r="F25" s="20"/>
      <c r="G25" s="20"/>
      <c r="H25" s="19"/>
      <c r="J25" s="19" t="s">
        <v>70</v>
      </c>
      <c r="K25" s="19"/>
      <c r="L25" s="21"/>
      <c r="M25" s="21"/>
      <c r="N25" s="21"/>
      <c r="O25" s="53"/>
      <c r="P25" s="53"/>
      <c r="Q25" s="19"/>
      <c r="R25" s="19"/>
      <c r="S25" s="19"/>
      <c r="T25" s="21"/>
      <c r="U25" s="55"/>
      <c r="V25" s="55"/>
      <c r="W25" s="57"/>
      <c r="X25" s="153"/>
      <c r="Y25" s="153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 t="s">
        <v>61</v>
      </c>
      <c r="D26" s="19"/>
      <c r="E26" s="20"/>
      <c r="F26" s="20"/>
      <c r="G26" s="20"/>
      <c r="H26" s="19"/>
      <c r="J26" s="19" t="s">
        <v>71</v>
      </c>
      <c r="K26" s="19"/>
      <c r="L26" s="21"/>
      <c r="M26" s="21"/>
      <c r="N26" s="21"/>
      <c r="O26" s="53"/>
      <c r="P26" s="53"/>
      <c r="Q26" s="19"/>
      <c r="R26" s="19"/>
      <c r="S26" s="19"/>
      <c r="T26" s="21"/>
      <c r="U26" s="55"/>
      <c r="V26" s="55"/>
      <c r="W26" s="57"/>
      <c r="X26" s="153"/>
      <c r="Y26" s="153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 t="s">
        <v>62</v>
      </c>
      <c r="D27" s="19"/>
      <c r="E27" s="20"/>
      <c r="F27" s="20"/>
      <c r="G27" s="20"/>
      <c r="H27" s="19"/>
      <c r="J27" s="19" t="s">
        <v>72</v>
      </c>
      <c r="K27" s="19"/>
      <c r="L27" s="21"/>
      <c r="M27" s="21"/>
      <c r="N27" s="21"/>
      <c r="O27" s="53"/>
      <c r="P27" s="53"/>
      <c r="Q27" s="19"/>
      <c r="R27" s="19"/>
      <c r="S27" s="19"/>
      <c r="T27" s="21"/>
      <c r="U27" s="55"/>
      <c r="V27" s="55"/>
      <c r="W27" s="57"/>
      <c r="X27" s="153"/>
      <c r="Y27" s="153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19"/>
      <c r="J28" s="19" t="s">
        <v>73</v>
      </c>
      <c r="K28" s="19"/>
      <c r="L28" s="21"/>
      <c r="M28" s="21"/>
      <c r="N28" s="21"/>
      <c r="O28" s="53"/>
      <c r="P28" s="53"/>
      <c r="Q28" s="19"/>
      <c r="R28" s="19"/>
      <c r="S28" s="19"/>
      <c r="T28" s="21"/>
      <c r="U28" s="55"/>
      <c r="V28" s="55"/>
      <c r="W28" s="57"/>
      <c r="X28" s="153"/>
      <c r="Y28" s="153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3"/>
      <c r="P29" s="53"/>
      <c r="Q29" s="19"/>
      <c r="R29" s="19"/>
      <c r="S29" s="19"/>
      <c r="T29" s="21"/>
      <c r="U29" s="55"/>
      <c r="V29" s="55"/>
      <c r="W29" s="57"/>
      <c r="X29" s="59"/>
      <c r="Y29" s="57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3"/>
      <c r="P30" s="53"/>
      <c r="Q30" s="19"/>
      <c r="R30" s="19"/>
      <c r="S30" s="19"/>
      <c r="T30" s="21"/>
      <c r="U30" s="55"/>
      <c r="V30" s="55"/>
      <c r="W30" s="57"/>
      <c r="X30" s="59"/>
      <c r="Y30" s="57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3"/>
      <c r="P31" s="53"/>
      <c r="Q31" s="19"/>
      <c r="R31" s="19"/>
      <c r="S31" s="19"/>
      <c r="T31" s="21"/>
      <c r="U31" s="55"/>
      <c r="V31" s="55"/>
      <c r="W31" s="57"/>
      <c r="X31" s="59"/>
      <c r="Y31" s="57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3"/>
      <c r="P32" s="53"/>
      <c r="Q32" s="19"/>
      <c r="R32" s="19"/>
      <c r="S32" s="19"/>
      <c r="T32" s="21"/>
      <c r="U32" s="55"/>
      <c r="V32" s="55"/>
      <c r="W32" s="57"/>
      <c r="X32" s="59"/>
      <c r="Y32" s="57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3"/>
      <c r="P33" s="53"/>
      <c r="Q33" s="19"/>
      <c r="R33" s="19"/>
      <c r="S33" s="19"/>
      <c r="T33" s="21"/>
      <c r="U33" s="55"/>
      <c r="V33" s="55"/>
      <c r="W33" s="57"/>
      <c r="X33" s="59"/>
      <c r="Y33" s="57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3"/>
      <c r="P34" s="53"/>
      <c r="Q34" s="19"/>
      <c r="R34" s="19"/>
      <c r="S34" s="19"/>
      <c r="T34" s="21"/>
      <c r="U34" s="55"/>
      <c r="V34" s="55"/>
      <c r="W34" s="57"/>
      <c r="X34" s="59"/>
      <c r="Y34" s="57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3"/>
      <c r="P35" s="53"/>
      <c r="Q35" s="19"/>
      <c r="R35" s="19"/>
      <c r="S35" s="19"/>
      <c r="T35" s="21"/>
      <c r="U35" s="55"/>
      <c r="V35" s="55"/>
      <c r="W35" s="57"/>
      <c r="X35" s="59"/>
      <c r="Y35" s="57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3"/>
      <c r="P36" s="53"/>
      <c r="Q36" s="19"/>
      <c r="R36" s="19"/>
      <c r="S36" s="19"/>
      <c r="T36" s="21"/>
      <c r="U36" s="55"/>
      <c r="V36" s="55"/>
      <c r="W36" s="57"/>
      <c r="X36" s="59"/>
      <c r="Y36" s="57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>
      <c r="A37" s="19"/>
      <c r="B37" s="19"/>
      <c r="C37" s="19"/>
      <c r="D37" s="19"/>
      <c r="E37" s="20"/>
      <c r="F37" s="20"/>
      <c r="G37" s="20"/>
      <c r="H37" s="20"/>
      <c r="I37" s="19"/>
      <c r="J37" s="21"/>
      <c r="K37" s="21"/>
      <c r="L37" s="21"/>
      <c r="M37" s="21"/>
      <c r="N37" s="21"/>
      <c r="O37" s="53"/>
      <c r="P37" s="53"/>
      <c r="Q37" s="19"/>
      <c r="R37" s="19"/>
      <c r="S37" s="19"/>
      <c r="T37" s="21"/>
      <c r="U37" s="55"/>
      <c r="V37" s="55"/>
      <c r="W37" s="57"/>
      <c r="X37" s="59"/>
      <c r="Y37" s="57"/>
      <c r="Z37" s="21"/>
      <c r="AA37" s="21"/>
      <c r="AB37" s="21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1024">
      <c r="A38" s="19"/>
      <c r="B38" s="19"/>
      <c r="C38" s="19"/>
      <c r="D38" s="19"/>
      <c r="E38" s="20"/>
      <c r="F38" s="20"/>
      <c r="G38" s="20"/>
      <c r="H38" s="20"/>
      <c r="I38" s="19"/>
      <c r="J38" s="21"/>
      <c r="K38" s="21"/>
      <c r="L38" s="21"/>
      <c r="M38" s="21"/>
      <c r="N38" s="21"/>
      <c r="O38" s="53"/>
      <c r="P38" s="53"/>
      <c r="Q38" s="19"/>
      <c r="R38" s="19"/>
      <c r="S38" s="19"/>
      <c r="T38" s="21"/>
      <c r="U38" s="55"/>
      <c r="V38" s="55"/>
      <c r="W38" s="57"/>
      <c r="X38" s="59"/>
      <c r="Y38" s="57"/>
      <c r="Z38" s="21"/>
      <c r="AA38" s="21"/>
      <c r="AB38" s="21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1024">
      <c r="A39" s="19"/>
      <c r="B39" s="19"/>
      <c r="C39" s="19"/>
      <c r="D39" s="19"/>
      <c r="E39" s="20"/>
      <c r="F39" s="20"/>
      <c r="G39" s="20"/>
      <c r="H39" s="20"/>
      <c r="I39" s="19"/>
      <c r="J39" s="21"/>
      <c r="K39" s="21"/>
      <c r="L39" s="21"/>
      <c r="M39" s="21"/>
      <c r="N39" s="21"/>
      <c r="O39" s="53"/>
      <c r="P39" s="53"/>
      <c r="Q39" s="19"/>
      <c r="R39" s="19"/>
      <c r="S39" s="19"/>
      <c r="T39" s="21"/>
      <c r="U39" s="55"/>
      <c r="V39" s="55"/>
      <c r="W39" s="57"/>
      <c r="X39" s="59"/>
      <c r="Y39" s="57"/>
      <c r="Z39" s="21"/>
      <c r="AA39" s="21"/>
      <c r="AB39" s="21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1024">
      <c r="A40" s="19"/>
      <c r="B40" s="19"/>
      <c r="C40" s="19"/>
      <c r="D40" s="19"/>
      <c r="E40" s="20"/>
      <c r="F40" s="20"/>
      <c r="G40" s="20"/>
      <c r="H40" s="20"/>
      <c r="I40" s="19"/>
      <c r="J40" s="21"/>
      <c r="K40" s="21"/>
      <c r="L40" s="21"/>
      <c r="M40" s="21"/>
      <c r="N40" s="21"/>
      <c r="O40" s="53"/>
      <c r="P40" s="53"/>
      <c r="Q40" s="19"/>
      <c r="R40" s="19"/>
      <c r="S40" s="19"/>
      <c r="T40" s="21"/>
      <c r="U40" s="55"/>
      <c r="V40" s="55"/>
      <c r="W40" s="57"/>
      <c r="X40" s="59"/>
      <c r="Y40" s="57"/>
      <c r="Z40" s="21"/>
      <c r="AA40" s="21"/>
      <c r="AB40" s="21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1024">
      <c r="A41" s="19"/>
      <c r="B41" s="19"/>
      <c r="C41" s="19"/>
      <c r="D41" s="19"/>
      <c r="E41" s="20"/>
      <c r="F41" s="20"/>
      <c r="G41" s="20"/>
      <c r="H41" s="20"/>
      <c r="I41" s="19"/>
      <c r="J41" s="21"/>
      <c r="K41" s="21"/>
      <c r="L41" s="21"/>
      <c r="M41" s="21"/>
      <c r="N41" s="21"/>
      <c r="O41" s="53"/>
      <c r="P41" s="53"/>
      <c r="Q41" s="19"/>
      <c r="R41" s="19"/>
      <c r="S41" s="19"/>
      <c r="T41" s="21"/>
      <c r="U41" s="55"/>
      <c r="V41" s="55"/>
      <c r="W41" s="57"/>
      <c r="X41" s="59"/>
      <c r="Y41" s="57"/>
      <c r="Z41" s="21"/>
      <c r="AA41" s="21"/>
      <c r="AB41" s="21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:1024">
      <c r="A42" s="19"/>
      <c r="B42" s="19"/>
      <c r="C42" s="19"/>
      <c r="D42" s="19"/>
      <c r="E42" s="20"/>
      <c r="F42" s="20"/>
      <c r="G42" s="20"/>
      <c r="H42" s="20"/>
      <c r="I42" s="19"/>
      <c r="J42" s="21"/>
      <c r="K42" s="21"/>
      <c r="L42" s="21"/>
      <c r="M42" s="21"/>
      <c r="N42" s="21"/>
      <c r="O42" s="53"/>
      <c r="P42" s="53"/>
      <c r="Q42" s="19"/>
      <c r="R42" s="19"/>
      <c r="S42" s="19"/>
      <c r="T42" s="21"/>
      <c r="U42" s="55"/>
      <c r="V42" s="55"/>
      <c r="W42" s="57"/>
      <c r="X42" s="59"/>
      <c r="Y42" s="57"/>
      <c r="Z42" s="21"/>
      <c r="AA42" s="21"/>
      <c r="AB42" s="21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0"/>
      <c r="P43" s="60"/>
      <c r="T43" s="25"/>
      <c r="U43" s="61"/>
      <c r="V43" s="61"/>
      <c r="W43" s="62"/>
      <c r="X43" s="63"/>
      <c r="Y43" s="62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0"/>
      <c r="P44" s="60"/>
      <c r="T44" s="25"/>
      <c r="U44" s="61"/>
      <c r="V44" s="61"/>
      <c r="W44" s="62"/>
      <c r="X44" s="63"/>
      <c r="Y44" s="62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0"/>
      <c r="P45" s="60"/>
      <c r="T45" s="25"/>
      <c r="U45" s="61"/>
      <c r="V45" s="61"/>
      <c r="W45" s="62"/>
      <c r="X45" s="63"/>
      <c r="Y45" s="62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0"/>
      <c r="P46" s="60"/>
      <c r="T46" s="25"/>
      <c r="U46" s="61"/>
      <c r="V46" s="61"/>
      <c r="W46" s="62"/>
      <c r="X46" s="63"/>
      <c r="Y46" s="62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0"/>
      <c r="P47" s="60"/>
      <c r="T47" s="25"/>
      <c r="U47" s="61"/>
      <c r="V47" s="61"/>
      <c r="W47" s="62"/>
      <c r="X47" s="63"/>
      <c r="Y47" s="62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0"/>
      <c r="P48" s="60"/>
      <c r="T48" s="25"/>
      <c r="U48" s="61"/>
      <c r="V48" s="61"/>
      <c r="W48" s="62"/>
      <c r="X48" s="63"/>
      <c r="Y48" s="62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0"/>
      <c r="P49" s="60"/>
      <c r="T49" s="25"/>
      <c r="U49" s="61"/>
      <c r="V49" s="61"/>
      <c r="W49" s="62"/>
      <c r="X49" s="63"/>
      <c r="Y49" s="62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20"/>
      <c r="F50" s="24"/>
      <c r="G50" s="24"/>
      <c r="H50" s="24"/>
      <c r="J50" s="25"/>
      <c r="K50" s="25"/>
      <c r="L50" s="25"/>
      <c r="M50" s="25"/>
      <c r="N50" s="25"/>
      <c r="O50" s="60"/>
      <c r="P50" s="60"/>
      <c r="T50" s="25"/>
      <c r="U50" s="61"/>
      <c r="V50" s="61"/>
      <c r="W50" s="62"/>
      <c r="X50" s="62"/>
      <c r="Y50" s="62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20"/>
      <c r="F51" s="24"/>
      <c r="G51" s="24"/>
      <c r="H51" s="24"/>
      <c r="J51" s="25"/>
      <c r="K51" s="25"/>
      <c r="L51" s="25"/>
      <c r="M51" s="25"/>
      <c r="N51" s="25"/>
      <c r="O51" s="60"/>
      <c r="P51" s="60"/>
      <c r="T51" s="25"/>
      <c r="U51" s="61"/>
      <c r="V51" s="61"/>
      <c r="W51" s="62"/>
      <c r="X51" s="62"/>
      <c r="Y51" s="62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20"/>
      <c r="F52" s="24"/>
      <c r="G52" s="24"/>
      <c r="H52" s="24"/>
      <c r="J52" s="25"/>
      <c r="K52" s="25"/>
      <c r="L52" s="25"/>
      <c r="M52" s="25"/>
      <c r="N52" s="25"/>
      <c r="O52" s="60"/>
      <c r="P52" s="60"/>
      <c r="T52" s="25"/>
      <c r="U52" s="61"/>
      <c r="V52" s="61"/>
      <c r="W52" s="62"/>
      <c r="X52" s="62"/>
      <c r="Y52" s="62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20"/>
      <c r="F53" s="24"/>
      <c r="G53" s="24"/>
      <c r="H53" s="24"/>
      <c r="J53" s="25"/>
      <c r="K53" s="25"/>
      <c r="L53" s="25"/>
      <c r="M53" s="25"/>
      <c r="N53" s="25"/>
      <c r="O53" s="60"/>
      <c r="P53" s="60"/>
      <c r="T53" s="25"/>
      <c r="U53" s="61"/>
      <c r="V53" s="61"/>
      <c r="W53" s="62"/>
      <c r="X53" s="62"/>
      <c r="Y53" s="62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20"/>
      <c r="F54" s="24"/>
      <c r="G54" s="24"/>
      <c r="H54" s="24"/>
      <c r="J54" s="25"/>
      <c r="K54" s="25"/>
      <c r="L54" s="25"/>
      <c r="M54" s="25"/>
      <c r="N54" s="25"/>
      <c r="O54" s="60"/>
      <c r="P54" s="60"/>
      <c r="T54" s="25"/>
      <c r="U54" s="61"/>
      <c r="V54" s="61"/>
      <c r="W54" s="62"/>
      <c r="X54" s="62"/>
      <c r="Y54" s="62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20"/>
      <c r="F55" s="24"/>
      <c r="G55" s="24"/>
      <c r="H55" s="24"/>
      <c r="J55" s="25"/>
      <c r="K55" s="25"/>
      <c r="L55" s="25"/>
      <c r="M55" s="25"/>
      <c r="N55" s="25"/>
      <c r="O55" s="60"/>
      <c r="P55" s="60"/>
      <c r="T55" s="25"/>
      <c r="U55" s="61"/>
      <c r="V55" s="61"/>
      <c r="W55" s="62"/>
      <c r="X55" s="62"/>
      <c r="Y55" s="62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0"/>
      <c r="P56" s="60"/>
      <c r="T56" s="25"/>
      <c r="U56" s="61"/>
      <c r="V56" s="61"/>
      <c r="W56" s="62"/>
      <c r="X56" s="62"/>
      <c r="Y56" s="62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0"/>
      <c r="P57" s="60"/>
      <c r="T57" s="25"/>
      <c r="U57" s="61"/>
      <c r="V57" s="61"/>
      <c r="W57" s="62"/>
      <c r="X57" s="62"/>
      <c r="Y57" s="62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0"/>
      <c r="P58" s="60"/>
      <c r="T58" s="25"/>
      <c r="U58" s="61"/>
      <c r="V58" s="61"/>
      <c r="W58" s="62"/>
      <c r="X58" s="62"/>
      <c r="Y58" s="62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E59" s="19"/>
      <c r="J59" s="25"/>
      <c r="K59" s="25"/>
      <c r="L59" s="25"/>
      <c r="M59" s="25"/>
      <c r="N59" s="25"/>
      <c r="O59" s="60"/>
      <c r="P59" s="60"/>
      <c r="T59" s="25"/>
      <c r="U59" s="61"/>
      <c r="V59" s="61"/>
      <c r="W59" s="62"/>
      <c r="X59" s="62"/>
      <c r="Y59" s="62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E60" s="19"/>
      <c r="J60" s="25"/>
      <c r="K60" s="25"/>
      <c r="L60" s="25"/>
      <c r="M60" s="25"/>
      <c r="N60" s="25"/>
      <c r="O60" s="60"/>
      <c r="P60" s="60"/>
      <c r="T60" s="25"/>
      <c r="U60" s="61"/>
      <c r="V60" s="61"/>
      <c r="W60" s="62"/>
      <c r="X60" s="62"/>
      <c r="Y60" s="62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E61" s="19"/>
      <c r="J61" s="25"/>
      <c r="K61" s="25"/>
      <c r="L61" s="25"/>
      <c r="M61" s="25"/>
      <c r="N61" s="25"/>
      <c r="O61" s="60"/>
      <c r="P61" s="60"/>
      <c r="T61" s="25"/>
      <c r="U61" s="61"/>
      <c r="V61" s="61"/>
      <c r="W61" s="62"/>
      <c r="X61" s="62"/>
      <c r="Y61" s="62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E62" s="19"/>
      <c r="J62" s="25"/>
      <c r="K62" s="25"/>
      <c r="L62" s="25"/>
      <c r="M62" s="25"/>
      <c r="N62" s="25"/>
      <c r="O62" s="60"/>
      <c r="P62" s="60"/>
      <c r="T62" s="25"/>
      <c r="U62" s="61"/>
      <c r="V62" s="61"/>
      <c r="W62" s="62"/>
      <c r="X62" s="62"/>
      <c r="Y62" s="62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E63" s="19"/>
      <c r="J63" s="25"/>
      <c r="K63" s="25"/>
      <c r="L63" s="25"/>
      <c r="M63" s="25"/>
      <c r="N63" s="25"/>
      <c r="O63" s="60"/>
      <c r="P63" s="60"/>
      <c r="T63" s="25"/>
      <c r="U63" s="61"/>
      <c r="V63" s="61"/>
      <c r="W63" s="62"/>
      <c r="X63" s="62"/>
      <c r="Y63" s="62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E64" s="19"/>
      <c r="J64" s="25"/>
      <c r="K64" s="25"/>
      <c r="L64" s="25"/>
      <c r="M64" s="25"/>
      <c r="N64" s="25"/>
      <c r="O64" s="60"/>
      <c r="P64" s="60"/>
      <c r="T64" s="25"/>
      <c r="U64" s="61"/>
      <c r="V64" s="61"/>
      <c r="W64" s="62"/>
      <c r="X64" s="62"/>
      <c r="Y64" s="62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0"/>
      <c r="P65" s="60"/>
      <c r="T65" s="25"/>
      <c r="U65" s="61"/>
      <c r="V65" s="61"/>
      <c r="W65" s="62"/>
      <c r="X65" s="62"/>
      <c r="Y65" s="62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0"/>
      <c r="P66" s="60"/>
      <c r="T66" s="25"/>
      <c r="U66" s="61"/>
      <c r="V66" s="61"/>
      <c r="W66" s="62"/>
      <c r="X66" s="62"/>
      <c r="Y66" s="62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0"/>
      <c r="P67" s="60"/>
      <c r="T67" s="25"/>
      <c r="U67" s="61"/>
      <c r="V67" s="61"/>
      <c r="W67" s="62"/>
      <c r="X67" s="62"/>
      <c r="Y67" s="62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0"/>
      <c r="P68" s="60"/>
      <c r="T68" s="25"/>
      <c r="U68" s="61"/>
      <c r="V68" s="61"/>
      <c r="W68" s="62"/>
      <c r="X68" s="62"/>
      <c r="Y68" s="62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0"/>
      <c r="P69" s="60"/>
      <c r="T69" s="25"/>
      <c r="U69" s="61"/>
      <c r="V69" s="61"/>
      <c r="W69" s="62"/>
      <c r="X69" s="62"/>
      <c r="Y69" s="62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0"/>
      <c r="P70" s="60"/>
      <c r="T70" s="25"/>
      <c r="U70" s="61"/>
      <c r="V70" s="61"/>
      <c r="W70" s="62"/>
      <c r="X70" s="62"/>
      <c r="Y70" s="62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0"/>
      <c r="P71" s="60"/>
      <c r="T71" s="25"/>
      <c r="U71" s="61"/>
      <c r="V71" s="61"/>
      <c r="W71" s="62"/>
      <c r="X71" s="62"/>
      <c r="Y71" s="62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0"/>
      <c r="P72" s="60"/>
      <c r="T72" s="25"/>
      <c r="U72" s="61"/>
      <c r="V72" s="61"/>
      <c r="W72" s="62"/>
      <c r="X72" s="62"/>
      <c r="Y72" s="62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0"/>
      <c r="P73" s="60"/>
      <c r="T73" s="25"/>
      <c r="U73" s="61"/>
      <c r="V73" s="61"/>
      <c r="W73" s="62"/>
      <c r="X73" s="62"/>
      <c r="Y73" s="62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0"/>
      <c r="P74" s="60"/>
      <c r="T74" s="25"/>
      <c r="U74" s="61"/>
      <c r="V74" s="61"/>
      <c r="W74" s="62"/>
      <c r="X74" s="62"/>
      <c r="Y74" s="62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0"/>
      <c r="P75" s="60"/>
      <c r="T75" s="25"/>
      <c r="U75" s="61"/>
      <c r="V75" s="61"/>
      <c r="W75" s="62"/>
      <c r="X75" s="62"/>
      <c r="Y75" s="62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0"/>
      <c r="P76" s="60"/>
      <c r="T76" s="25"/>
      <c r="U76" s="61"/>
      <c r="V76" s="61"/>
      <c r="W76" s="62"/>
      <c r="X76" s="62"/>
      <c r="Y76" s="62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0"/>
      <c r="P77" s="60"/>
      <c r="T77" s="25"/>
      <c r="U77" s="61"/>
      <c r="V77" s="61"/>
      <c r="W77" s="62"/>
      <c r="X77" s="62"/>
      <c r="Y77" s="62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0"/>
      <c r="P78" s="60"/>
      <c r="T78" s="25"/>
      <c r="U78" s="61"/>
      <c r="V78" s="61"/>
      <c r="W78" s="62"/>
      <c r="X78" s="62"/>
      <c r="Y78" s="62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0"/>
      <c r="P79" s="60"/>
      <c r="T79" s="25"/>
      <c r="U79" s="61"/>
      <c r="V79" s="61"/>
      <c r="W79" s="62"/>
      <c r="X79" s="62"/>
      <c r="Y79" s="62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0"/>
      <c r="P80" s="60"/>
      <c r="T80" s="25"/>
      <c r="U80" s="61"/>
      <c r="V80" s="61"/>
      <c r="W80" s="62"/>
      <c r="X80" s="62"/>
      <c r="Y80" s="62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0"/>
      <c r="P81" s="60"/>
      <c r="T81" s="25"/>
      <c r="U81" s="61"/>
      <c r="V81" s="61"/>
      <c r="W81" s="62"/>
      <c r="X81" s="62"/>
      <c r="Y81" s="62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0"/>
      <c r="P82" s="60"/>
      <c r="T82" s="25"/>
      <c r="U82" s="61"/>
      <c r="V82" s="61"/>
      <c r="W82" s="62"/>
      <c r="X82" s="62"/>
      <c r="Y82" s="62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J83" s="25"/>
      <c r="K83" s="25"/>
      <c r="L83" s="25"/>
      <c r="M83" s="25"/>
      <c r="N83" s="25"/>
      <c r="O83" s="60"/>
      <c r="P83" s="60"/>
      <c r="T83" s="25"/>
      <c r="U83" s="61"/>
      <c r="V83" s="61"/>
      <c r="W83" s="62"/>
      <c r="X83" s="62"/>
      <c r="Y83" s="62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J84" s="25"/>
      <c r="K84" s="25"/>
      <c r="L84" s="25"/>
      <c r="M84" s="25"/>
      <c r="N84" s="25"/>
      <c r="O84" s="60"/>
      <c r="P84" s="60"/>
      <c r="T84" s="25"/>
      <c r="U84" s="61"/>
      <c r="V84" s="61"/>
      <c r="W84" s="62"/>
      <c r="X84" s="62"/>
      <c r="Y84" s="62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J85" s="25"/>
      <c r="K85" s="25"/>
      <c r="L85" s="25"/>
      <c r="M85" s="25"/>
      <c r="N85" s="25"/>
      <c r="O85" s="60"/>
      <c r="P85" s="60"/>
      <c r="T85" s="25"/>
      <c r="U85" s="61"/>
      <c r="V85" s="61"/>
      <c r="W85" s="62"/>
      <c r="X85" s="62"/>
      <c r="Y85" s="62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J86" s="25"/>
      <c r="K86" s="25"/>
      <c r="L86" s="25"/>
      <c r="M86" s="25"/>
      <c r="N86" s="25"/>
      <c r="O86" s="60"/>
      <c r="P86" s="60"/>
      <c r="T86" s="25"/>
      <c r="U86" s="61"/>
      <c r="V86" s="61"/>
      <c r="W86" s="62"/>
      <c r="X86" s="62"/>
      <c r="Y86" s="62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J87" s="25"/>
      <c r="K87" s="25"/>
      <c r="L87" s="25"/>
      <c r="M87" s="25"/>
      <c r="N87" s="25"/>
      <c r="O87" s="60"/>
      <c r="P87" s="60"/>
      <c r="T87" s="25"/>
      <c r="U87" s="61"/>
      <c r="V87" s="61"/>
      <c r="W87" s="62"/>
      <c r="X87" s="62"/>
      <c r="Y87" s="62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J88" s="25"/>
      <c r="K88" s="25"/>
      <c r="L88" s="25"/>
      <c r="M88" s="25"/>
      <c r="N88" s="25"/>
      <c r="O88" s="60"/>
      <c r="P88" s="60"/>
      <c r="T88" s="25"/>
      <c r="U88" s="61"/>
      <c r="V88" s="61"/>
      <c r="W88" s="62"/>
      <c r="X88" s="62"/>
      <c r="Y88" s="62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0"/>
      <c r="P89" s="60"/>
      <c r="U89" s="62"/>
      <c r="V89" s="62"/>
      <c r="W89" s="62"/>
      <c r="X89" s="62"/>
      <c r="Y89" s="62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0"/>
      <c r="P90" s="60"/>
      <c r="U90" s="62"/>
      <c r="V90" s="62"/>
      <c r="W90" s="62"/>
      <c r="X90" s="62"/>
      <c r="Y90" s="62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0"/>
      <c r="P91" s="60"/>
      <c r="U91" s="62"/>
      <c r="V91" s="62"/>
      <c r="W91" s="62"/>
      <c r="X91" s="62"/>
      <c r="Y91" s="62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0"/>
      <c r="P92" s="60"/>
      <c r="U92" s="62"/>
      <c r="V92" s="62"/>
      <c r="W92" s="62"/>
      <c r="X92" s="62"/>
      <c r="Y92" s="62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0"/>
      <c r="P93" s="60"/>
      <c r="U93" s="62"/>
      <c r="V93" s="62"/>
      <c r="W93" s="62"/>
      <c r="X93" s="62"/>
      <c r="Y93" s="62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0"/>
      <c r="P94" s="60"/>
      <c r="U94" s="62"/>
      <c r="V94" s="62"/>
      <c r="W94" s="62"/>
      <c r="X94" s="62"/>
      <c r="Y94" s="62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0"/>
      <c r="P95" s="60"/>
      <c r="U95" s="62"/>
      <c r="V95" s="62"/>
      <c r="W95" s="62"/>
      <c r="X95" s="62"/>
      <c r="Y95" s="62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0"/>
      <c r="P96" s="60"/>
      <c r="U96" s="62"/>
      <c r="V96" s="62"/>
      <c r="W96" s="62"/>
      <c r="X96" s="62"/>
      <c r="Y96" s="62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0"/>
      <c r="P97" s="60"/>
      <c r="U97" s="62"/>
      <c r="V97" s="62"/>
      <c r="W97" s="62"/>
      <c r="X97" s="62"/>
      <c r="Y97" s="62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0"/>
      <c r="P98" s="60"/>
      <c r="U98" s="62"/>
      <c r="V98" s="62"/>
      <c r="W98" s="62"/>
      <c r="X98" s="62"/>
      <c r="Y98" s="62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0"/>
      <c r="P99" s="60"/>
      <c r="U99" s="62"/>
      <c r="V99" s="62"/>
      <c r="W99" s="62"/>
      <c r="X99" s="62"/>
      <c r="Y99" s="62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0"/>
      <c r="P100" s="60"/>
      <c r="U100" s="62"/>
      <c r="V100" s="62"/>
      <c r="W100" s="62"/>
      <c r="X100" s="62"/>
      <c r="Y100" s="62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0"/>
      <c r="P101" s="60"/>
      <c r="U101" s="62"/>
      <c r="V101" s="62"/>
      <c r="W101" s="62"/>
      <c r="X101" s="62"/>
      <c r="Y101" s="62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0"/>
      <c r="P102" s="60"/>
      <c r="U102" s="62"/>
      <c r="V102" s="62"/>
      <c r="W102" s="62"/>
      <c r="X102" s="62"/>
      <c r="Y102" s="62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0"/>
      <c r="P103" s="60"/>
      <c r="U103" s="62"/>
      <c r="V103" s="62"/>
      <c r="W103" s="62"/>
      <c r="X103" s="62"/>
      <c r="Y103" s="62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0"/>
      <c r="P104" s="60"/>
      <c r="U104" s="62"/>
      <c r="V104" s="62"/>
      <c r="W104" s="62"/>
      <c r="X104" s="62"/>
      <c r="Y104" s="62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0"/>
      <c r="P105" s="60"/>
      <c r="U105" s="62"/>
      <c r="V105" s="62"/>
      <c r="W105" s="62"/>
      <c r="X105" s="62"/>
      <c r="Y105" s="62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0"/>
      <c r="P106" s="60"/>
      <c r="U106" s="62"/>
      <c r="V106" s="62"/>
      <c r="W106" s="62"/>
      <c r="X106" s="62"/>
      <c r="Y106" s="62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0"/>
      <c r="P107" s="60"/>
      <c r="U107" s="62"/>
      <c r="V107" s="62"/>
      <c r="W107" s="62"/>
      <c r="X107" s="62"/>
      <c r="Y107" s="62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0"/>
      <c r="P108" s="60"/>
      <c r="U108" s="62"/>
      <c r="V108" s="62"/>
      <c r="W108" s="62"/>
      <c r="X108" s="62"/>
      <c r="Y108" s="62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0"/>
      <c r="P109" s="60"/>
      <c r="U109" s="62"/>
      <c r="V109" s="62"/>
      <c r="W109" s="62"/>
      <c r="X109" s="62"/>
      <c r="Y109" s="62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0"/>
      <c r="P110" s="60"/>
      <c r="U110" s="62"/>
      <c r="V110" s="62"/>
      <c r="W110" s="62"/>
      <c r="X110" s="62"/>
      <c r="Y110" s="62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0"/>
      <c r="P111" s="60"/>
      <c r="U111" s="62"/>
      <c r="V111" s="62"/>
      <c r="W111" s="62"/>
      <c r="X111" s="62"/>
      <c r="Y111" s="62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0"/>
      <c r="P112" s="60"/>
      <c r="U112" s="62"/>
      <c r="V112" s="62"/>
      <c r="W112" s="62"/>
      <c r="X112" s="62"/>
      <c r="Y112" s="62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0"/>
      <c r="P113" s="60"/>
      <c r="U113" s="62"/>
      <c r="V113" s="62"/>
      <c r="W113" s="62"/>
      <c r="X113" s="62"/>
      <c r="Y113" s="62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0"/>
      <c r="P114" s="60"/>
      <c r="U114" s="62"/>
      <c r="V114" s="62"/>
      <c r="W114" s="62"/>
      <c r="X114" s="62"/>
      <c r="Y114" s="62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0"/>
      <c r="P115" s="60"/>
      <c r="U115" s="62"/>
      <c r="V115" s="62"/>
      <c r="W115" s="62"/>
      <c r="X115" s="62"/>
      <c r="Y115" s="62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0"/>
      <c r="P116" s="60"/>
      <c r="U116" s="62"/>
      <c r="V116" s="62"/>
      <c r="W116" s="62"/>
      <c r="X116" s="62"/>
      <c r="Y116" s="62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0"/>
      <c r="P117" s="60"/>
      <c r="U117" s="62"/>
      <c r="V117" s="62"/>
      <c r="W117" s="62"/>
      <c r="X117" s="62"/>
      <c r="Y117" s="62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0"/>
      <c r="P118" s="60"/>
      <c r="U118" s="62"/>
      <c r="V118" s="62"/>
      <c r="W118" s="62"/>
      <c r="X118" s="62"/>
      <c r="Y118" s="62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0"/>
      <c r="P119" s="60"/>
      <c r="U119" s="62"/>
      <c r="V119" s="62"/>
      <c r="W119" s="62"/>
      <c r="X119" s="62"/>
      <c r="Y119" s="62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0"/>
      <c r="P120" s="60"/>
      <c r="U120" s="62"/>
      <c r="V120" s="62"/>
      <c r="W120" s="62"/>
      <c r="X120" s="62"/>
      <c r="Y120" s="62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0"/>
      <c r="P121" s="60"/>
      <c r="U121" s="62"/>
      <c r="V121" s="62"/>
      <c r="W121" s="62"/>
      <c r="X121" s="62"/>
      <c r="Y121" s="62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0"/>
      <c r="P122" s="60"/>
      <c r="U122" s="62"/>
      <c r="V122" s="62"/>
      <c r="W122" s="62"/>
      <c r="X122" s="62"/>
      <c r="Y122" s="62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0"/>
      <c r="P123" s="60"/>
      <c r="U123" s="62"/>
      <c r="V123" s="62"/>
      <c r="W123" s="62"/>
      <c r="X123" s="62"/>
      <c r="Y123" s="62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0"/>
      <c r="P124" s="60"/>
      <c r="U124" s="62"/>
      <c r="V124" s="62"/>
      <c r="W124" s="62"/>
      <c r="X124" s="62"/>
      <c r="Y124" s="62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0"/>
      <c r="P125" s="60"/>
      <c r="U125" s="62"/>
      <c r="V125" s="62"/>
      <c r="W125" s="62"/>
      <c r="X125" s="62"/>
      <c r="Y125" s="62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0"/>
      <c r="P126" s="60"/>
      <c r="U126" s="62"/>
      <c r="V126" s="62"/>
      <c r="W126" s="62"/>
      <c r="X126" s="62"/>
      <c r="Y126" s="62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0"/>
      <c r="P127" s="60"/>
      <c r="U127" s="62"/>
      <c r="V127" s="62"/>
      <c r="W127" s="62"/>
      <c r="X127" s="62"/>
      <c r="Y127" s="62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0"/>
      <c r="P128" s="60"/>
      <c r="U128" s="62"/>
      <c r="V128" s="62"/>
      <c r="W128" s="62"/>
      <c r="X128" s="62"/>
      <c r="Y128" s="62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0"/>
      <c r="P129" s="60"/>
      <c r="U129" s="62"/>
      <c r="V129" s="62"/>
      <c r="W129" s="62"/>
      <c r="X129" s="62"/>
      <c r="Y129" s="62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0"/>
      <c r="P130" s="60"/>
      <c r="U130" s="62"/>
      <c r="V130" s="62"/>
      <c r="W130" s="62"/>
      <c r="X130" s="62"/>
      <c r="Y130" s="62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0"/>
      <c r="P131" s="60"/>
      <c r="U131" s="62"/>
      <c r="V131" s="62"/>
      <c r="W131" s="62"/>
      <c r="X131" s="62"/>
      <c r="Y131" s="62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0"/>
      <c r="P132" s="60"/>
      <c r="U132" s="62"/>
      <c r="V132" s="62"/>
      <c r="W132" s="62"/>
      <c r="X132" s="62"/>
      <c r="Y132" s="62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0"/>
      <c r="P133" s="60"/>
      <c r="U133" s="62"/>
      <c r="V133" s="62"/>
      <c r="W133" s="62"/>
      <c r="X133" s="62"/>
      <c r="Y133" s="62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0"/>
      <c r="P134" s="60"/>
      <c r="U134" s="62"/>
      <c r="V134" s="62"/>
      <c r="W134" s="62"/>
      <c r="X134" s="62"/>
      <c r="Y134" s="62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0"/>
      <c r="P135" s="60"/>
      <c r="U135" s="62"/>
      <c r="V135" s="62"/>
      <c r="W135" s="62"/>
      <c r="X135" s="62"/>
      <c r="Y135" s="62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0"/>
      <c r="P136" s="60"/>
      <c r="U136" s="62"/>
      <c r="V136" s="62"/>
      <c r="W136" s="62"/>
      <c r="X136" s="62"/>
      <c r="Y136" s="62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0"/>
      <c r="P137" s="60"/>
      <c r="U137" s="62"/>
      <c r="V137" s="62"/>
      <c r="W137" s="62"/>
      <c r="X137" s="62"/>
      <c r="Y137" s="62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0"/>
      <c r="P138" s="60"/>
      <c r="U138" s="62"/>
      <c r="V138" s="62"/>
      <c r="W138" s="62"/>
      <c r="X138" s="62"/>
      <c r="Y138" s="62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0"/>
      <c r="P139" s="60"/>
      <c r="U139" s="62"/>
      <c r="V139" s="62"/>
      <c r="W139" s="62"/>
      <c r="X139" s="62"/>
      <c r="Y139" s="62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0"/>
      <c r="P140" s="60"/>
      <c r="U140" s="62"/>
      <c r="V140" s="62"/>
      <c r="W140" s="62"/>
      <c r="X140" s="62"/>
      <c r="Y140" s="62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0"/>
      <c r="P141" s="60"/>
      <c r="U141" s="62"/>
      <c r="V141" s="62"/>
      <c r="W141" s="62"/>
      <c r="X141" s="62"/>
      <c r="Y141" s="62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0"/>
      <c r="P142" s="60"/>
      <c r="U142" s="62"/>
      <c r="V142" s="62"/>
      <c r="W142" s="62"/>
      <c r="X142" s="62"/>
      <c r="Y142" s="62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0"/>
      <c r="P143" s="60"/>
      <c r="U143" s="62"/>
      <c r="V143" s="62"/>
      <c r="W143" s="62"/>
      <c r="X143" s="62"/>
      <c r="Y143" s="62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0"/>
      <c r="P144" s="60"/>
      <c r="U144" s="62"/>
      <c r="V144" s="62"/>
      <c r="W144" s="62"/>
      <c r="X144" s="62"/>
      <c r="Y144" s="62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0"/>
      <c r="P145" s="60"/>
      <c r="U145" s="62"/>
      <c r="V145" s="62"/>
      <c r="W145" s="62"/>
      <c r="X145" s="62"/>
      <c r="Y145" s="62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0"/>
      <c r="P146" s="60"/>
      <c r="U146" s="62"/>
      <c r="V146" s="62"/>
      <c r="W146" s="62"/>
      <c r="X146" s="62"/>
      <c r="Y146" s="62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0"/>
      <c r="P147" s="60"/>
      <c r="U147" s="62"/>
      <c r="V147" s="62"/>
      <c r="W147" s="62"/>
      <c r="X147" s="62"/>
      <c r="Y147" s="62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0"/>
      <c r="P148" s="60"/>
      <c r="U148" s="62"/>
      <c r="V148" s="62"/>
      <c r="W148" s="62"/>
      <c r="X148" s="62"/>
      <c r="Y148" s="62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0"/>
      <c r="P149" s="60"/>
      <c r="U149" s="62"/>
      <c r="V149" s="62"/>
      <c r="W149" s="62"/>
      <c r="X149" s="62"/>
      <c r="Y149" s="62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0"/>
      <c r="P150" s="60"/>
      <c r="U150" s="62"/>
      <c r="V150" s="62"/>
      <c r="W150" s="62"/>
      <c r="X150" s="62"/>
      <c r="Y150" s="62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0"/>
      <c r="P151" s="60"/>
      <c r="U151" s="62"/>
      <c r="V151" s="62"/>
      <c r="W151" s="62"/>
      <c r="X151" s="62"/>
      <c r="Y151" s="62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0"/>
      <c r="P152" s="60"/>
      <c r="U152" s="62"/>
      <c r="V152" s="62"/>
      <c r="W152" s="62"/>
      <c r="X152" s="62"/>
      <c r="Y152" s="62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0"/>
      <c r="P153" s="60"/>
      <c r="U153" s="62"/>
      <c r="V153" s="62"/>
      <c r="W153" s="62"/>
      <c r="X153" s="62"/>
      <c r="Y153" s="62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0"/>
      <c r="P154" s="60"/>
      <c r="U154" s="62"/>
      <c r="V154" s="62"/>
      <c r="W154" s="62"/>
      <c r="X154" s="62"/>
      <c r="Y154" s="62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0"/>
      <c r="P155" s="60"/>
      <c r="U155" s="62"/>
      <c r="V155" s="62"/>
      <c r="W155" s="62"/>
      <c r="X155" s="62"/>
      <c r="Y155" s="62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0"/>
      <c r="P156" s="60"/>
      <c r="U156" s="62"/>
      <c r="V156" s="62"/>
      <c r="W156" s="62"/>
      <c r="X156" s="62"/>
      <c r="Y156" s="62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0"/>
      <c r="P157" s="60"/>
      <c r="U157" s="62"/>
      <c r="V157" s="62"/>
      <c r="W157" s="62"/>
      <c r="X157" s="62"/>
      <c r="Y157" s="62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0"/>
      <c r="P158" s="60"/>
      <c r="U158" s="62"/>
      <c r="V158" s="62"/>
      <c r="W158" s="62"/>
      <c r="X158" s="62"/>
      <c r="Y158" s="62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0"/>
      <c r="P159" s="60"/>
      <c r="U159" s="62"/>
      <c r="V159" s="62"/>
      <c r="W159" s="62"/>
      <c r="X159" s="62"/>
      <c r="Y159" s="62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0"/>
      <c r="P160" s="60"/>
      <c r="U160" s="62"/>
      <c r="V160" s="62"/>
      <c r="W160" s="62"/>
      <c r="X160" s="62"/>
      <c r="Y160" s="62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0"/>
      <c r="P161" s="60"/>
      <c r="U161" s="62"/>
      <c r="V161" s="62"/>
      <c r="W161" s="62"/>
      <c r="X161" s="62"/>
      <c r="Y161" s="62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0"/>
      <c r="P162" s="60"/>
      <c r="U162" s="62"/>
      <c r="V162" s="62"/>
      <c r="W162" s="62"/>
      <c r="X162" s="62"/>
      <c r="Y162" s="62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0"/>
      <c r="P163" s="60"/>
      <c r="U163" s="62"/>
      <c r="V163" s="62"/>
      <c r="W163" s="62"/>
      <c r="X163" s="62"/>
      <c r="Y163" s="62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0"/>
      <c r="P164" s="60"/>
      <c r="U164" s="62"/>
      <c r="V164" s="62"/>
      <c r="W164" s="62"/>
      <c r="X164" s="62"/>
      <c r="Y164" s="62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0"/>
      <c r="P165" s="60"/>
      <c r="U165" s="62"/>
      <c r="V165" s="62"/>
      <c r="W165" s="62"/>
      <c r="X165" s="62"/>
      <c r="Y165" s="62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0"/>
      <c r="P166" s="60"/>
      <c r="U166" s="62"/>
      <c r="V166" s="62"/>
      <c r="W166" s="62"/>
      <c r="X166" s="62"/>
      <c r="Y166" s="62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0"/>
      <c r="P167" s="60"/>
      <c r="U167" s="62"/>
      <c r="V167" s="62"/>
      <c r="W167" s="62"/>
      <c r="X167" s="62"/>
      <c r="Y167" s="62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0"/>
      <c r="P168" s="60"/>
      <c r="U168" s="62"/>
      <c r="V168" s="62"/>
      <c r="W168" s="62"/>
      <c r="X168" s="62"/>
      <c r="Y168" s="62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0"/>
      <c r="P169" s="60"/>
      <c r="U169" s="62"/>
      <c r="V169" s="62"/>
      <c r="W169" s="62"/>
      <c r="X169" s="62"/>
      <c r="Y169" s="62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0"/>
      <c r="P170" s="60"/>
      <c r="U170" s="62"/>
      <c r="V170" s="62"/>
      <c r="W170" s="62"/>
      <c r="X170" s="62"/>
      <c r="Y170" s="62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3" customFormat="1">
      <c r="O171" s="60"/>
      <c r="P171" s="60"/>
      <c r="U171" s="62"/>
      <c r="V171" s="62"/>
      <c r="W171" s="62"/>
      <c r="X171" s="62"/>
      <c r="Y171" s="62"/>
      <c r="Z171" s="25"/>
      <c r="AA171" s="25"/>
      <c r="AB171" s="25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3" customFormat="1">
      <c r="O172" s="60"/>
      <c r="P172" s="60"/>
      <c r="U172" s="62"/>
      <c r="V172" s="62"/>
      <c r="W172" s="62"/>
      <c r="X172" s="62"/>
      <c r="Y172" s="62"/>
      <c r="Z172" s="25"/>
      <c r="AA172" s="25"/>
      <c r="AB172" s="25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3" customFormat="1">
      <c r="O173" s="60"/>
      <c r="P173" s="60"/>
      <c r="U173" s="62"/>
      <c r="V173" s="62"/>
      <c r="W173" s="62"/>
      <c r="X173" s="62"/>
      <c r="Y173" s="62"/>
      <c r="Z173" s="25"/>
      <c r="AA173" s="25"/>
      <c r="AB173" s="25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3" customFormat="1">
      <c r="O174" s="60"/>
      <c r="P174" s="60"/>
      <c r="U174" s="62"/>
      <c r="V174" s="62"/>
      <c r="W174" s="62"/>
      <c r="X174" s="62"/>
      <c r="Y174" s="62"/>
      <c r="Z174" s="25"/>
      <c r="AA174" s="25"/>
      <c r="AB174" s="25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23" customFormat="1">
      <c r="O175" s="60"/>
      <c r="P175" s="60"/>
      <c r="U175" s="62"/>
      <c r="V175" s="62"/>
      <c r="W175" s="62"/>
      <c r="X175" s="62"/>
      <c r="Y175" s="62"/>
      <c r="Z175" s="25"/>
      <c r="AA175" s="25"/>
      <c r="AB175" s="2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23" customFormat="1">
      <c r="O176" s="60"/>
      <c r="P176" s="60"/>
      <c r="U176" s="62"/>
      <c r="V176" s="62"/>
      <c r="W176" s="62"/>
      <c r="X176" s="62"/>
      <c r="Y176" s="62"/>
      <c r="Z176" s="25"/>
      <c r="AA176" s="25"/>
      <c r="AB176" s="25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</sheetData>
  <mergeCells count="3">
    <mergeCell ref="C1:E1"/>
    <mergeCell ref="M1:Y1"/>
    <mergeCell ref="X15:Y28"/>
  </mergeCells>
  <hyperlinks>
    <hyperlink ref="M6" r:id="rId1" display="https://contrataciondelestado.es/wps/poc?uri=deeplink%3Adetalle_licitacion&amp;idEvl=jq0zbXhrdQdvYnTkQN0%2FZA%3D%3D" xr:uid="{C95692A7-4F52-4E84-80A1-CAC9EF3E6A57}"/>
    <hyperlink ref="M4" r:id="rId2" display="https://contrataciondelestado.es/wps/poc?uri=deeplink%3Adetalle_licitacion&amp;idEvl=jq0zbXhrdQdvYnTkQN0%2FZA%3D%3D" xr:uid="{C93E7A83-4997-48B7-BD7F-EEFC48D4AE86}"/>
    <hyperlink ref="N4" r:id="rId3" xr:uid="{A6CB6521-7331-4496-A959-EC6C3E6CEA9B}"/>
    <hyperlink ref="N5" r:id="rId4" xr:uid="{EF794AAF-828A-4BDE-AE74-03800F322721}"/>
    <hyperlink ref="N6" r:id="rId5" xr:uid="{FE07B823-C8D4-4B93-B5AA-83F4EF4E56CF}"/>
    <hyperlink ref="M13" r:id="rId6" display="https://contrataciondelestado.es/wps/poc?uri=deeplink%3Adetalle_licitacion&amp;idEvl=jq0zbXhrdQdvYnTkQN0%2FZA%3D%3D" xr:uid="{A5AB51D7-0EA9-470E-AA58-FA7AB2076CEC}"/>
    <hyperlink ref="N13" r:id="rId7" xr:uid="{7195102F-3141-4322-9CF4-1659A758D80B}"/>
    <hyperlink ref="M7" r:id="rId8" display="https://contrataciondelestado.es/wps/poc?uri=deeplink%3Adetalle_licitacion&amp;idEvl=jq0zbXhrdQdvYnTkQN0%2FZA%3D%3D" xr:uid="{A2731F65-A402-490C-B82C-49FA81398B0D}"/>
    <hyperlink ref="N7" r:id="rId9" xr:uid="{5F626185-3C3C-4569-A723-64F6371ECF9C}"/>
    <hyperlink ref="M8" r:id="rId10" display="https://contrataciondelestado.es/wps/poc?uri=deeplink%3Adetalle_licitacion&amp;idEvl=jq0zbXhrdQdvYnTkQN0%2FZA%3D%3D" xr:uid="{ECA4D602-6911-4B3D-BC41-74D5ED95DD73}"/>
    <hyperlink ref="N8" r:id="rId11" xr:uid="{29055A26-446C-4957-9473-B6B296E2963F}"/>
    <hyperlink ref="M9" r:id="rId12" display="https://contrataciondelestado.es/wps/poc?uri=deeplink%3Adetalle_licitacion&amp;idEvl=jq0zbXhrdQdvYnTkQN0%2FZA%3D%3D" xr:uid="{9912D576-C910-475A-8A31-7B289AEC6A09}"/>
    <hyperlink ref="N9" r:id="rId13" xr:uid="{A473222D-94D4-4B9F-ABA5-BF38CF560F80}"/>
    <hyperlink ref="M10" r:id="rId14" display="https://contrataciondelestado.es/wps/poc?uri=deeplink%3Adetalle_licitacion&amp;idEvl=jq0zbXhrdQdvYnTkQN0%2FZA%3D%3D" xr:uid="{F93D71BC-D570-4A39-B187-362F382142AC}"/>
    <hyperlink ref="N10" r:id="rId15" xr:uid="{DC2FCDB2-2FBE-4F83-9D4C-69BE70E3C6E1}"/>
    <hyperlink ref="M11" r:id="rId16" display="https://contrataciondelestado.es/wps/poc?uri=deeplink%3Adetalle_licitacion&amp;idEvl=jq0zbXhrdQdvYnTkQN0%2FZA%3D%3D" xr:uid="{DD12D097-347B-4237-B00D-1BDA6662D22B}"/>
    <hyperlink ref="N11" r:id="rId17" xr:uid="{9D5E8491-A6E9-4182-A68A-2D3AD8D34AE1}"/>
    <hyperlink ref="M12" r:id="rId18" display="https://contrataciondelestado.es/wps/poc?uri=deeplink%3Adetalle_licitacion&amp;idEvl=jq0zbXhrdQdvYnTkQN0%2FZA%3D%3D" xr:uid="{B554E0FB-046E-4FE0-805D-94B1E955E4FE}"/>
    <hyperlink ref="N12" r:id="rId19" xr:uid="{E572D36B-E059-4899-9E09-A96999A0A17F}"/>
  </hyperlinks>
  <pageMargins left="0" right="0" top="0.39370078740157505" bottom="0.39370078740157505" header="0" footer="0"/>
  <pageSetup paperSize="9" fitToWidth="0" fitToHeight="0" pageOrder="overThenDown" orientation="landscape" r:id="rId2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6"/>
  <sheetViews>
    <sheetView topLeftCell="A5" zoomScale="95" zoomScaleNormal="95" workbookViewId="0">
      <selection activeCell="A11" sqref="A11"/>
    </sheetView>
  </sheetViews>
  <sheetFormatPr baseColWidth="10" defaultRowHeight="14.25"/>
  <cols>
    <col min="1" max="1" width="3.5703125" style="87" customWidth="1"/>
    <col min="2" max="2" width="16.85546875" style="86" customWidth="1"/>
    <col min="3" max="3" width="8.85546875" style="86" customWidth="1"/>
    <col min="4" max="4" width="4.5703125" style="86" customWidth="1"/>
    <col min="5" max="5" width="39.28515625" style="86" customWidth="1"/>
    <col min="6" max="6" width="12.140625" style="86" customWidth="1"/>
    <col min="7" max="7" width="9" style="86" customWidth="1"/>
    <col min="8" max="8" width="9.42578125" style="86" customWidth="1"/>
    <col min="9" max="9" width="10.140625" style="88" customWidth="1"/>
    <col min="10" max="10" width="10.5703125" style="86" customWidth="1"/>
    <col min="11" max="11" width="14.42578125" style="86" customWidth="1"/>
    <col min="12" max="12" width="10.85546875" style="86" customWidth="1"/>
    <col min="13" max="13" width="16.140625" style="86" customWidth="1"/>
    <col min="14" max="14" width="23.42578125" style="89" customWidth="1"/>
    <col min="15" max="15" width="19.42578125" style="90" customWidth="1"/>
    <col min="16" max="16" width="26.7109375" style="90" customWidth="1"/>
    <col min="17" max="17" width="20.5703125" style="86" customWidth="1"/>
    <col min="18" max="18" width="51.28515625" style="86" customWidth="1"/>
    <col min="19" max="19" width="0.28515625" style="90" hidden="1" customWidth="1"/>
    <col min="20" max="20" width="21.5703125" style="86" hidden="1" customWidth="1"/>
    <col min="21" max="21" width="3.28515625" style="86" hidden="1" customWidth="1"/>
    <col min="22" max="22" width="9.42578125" style="86" hidden="1" customWidth="1"/>
    <col min="23" max="23" width="7.7109375" style="86" hidden="1" customWidth="1"/>
    <col min="24" max="24" width="0.140625" style="86" hidden="1" customWidth="1"/>
    <col min="25" max="25" width="33.28515625" style="86" customWidth="1"/>
    <col min="26" max="64" width="12.140625" style="86" customWidth="1"/>
    <col min="65" max="1023" width="12.140625" style="64" customWidth="1"/>
    <col min="1024" max="1024" width="12.5703125" style="64" customWidth="1"/>
    <col min="1025" max="16384" width="11.42578125" style="64"/>
  </cols>
  <sheetData>
    <row r="1" spans="1:64" ht="111" customHeight="1">
      <c r="A1" s="95"/>
      <c r="B1" s="64"/>
      <c r="C1" s="160"/>
      <c r="D1" s="160"/>
      <c r="E1" s="160"/>
      <c r="F1" s="96"/>
      <c r="G1" s="96"/>
      <c r="H1" s="97"/>
      <c r="I1" s="97"/>
      <c r="J1" s="97"/>
      <c r="K1" s="98"/>
      <c r="L1" s="159" t="s">
        <v>175</v>
      </c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64" s="72" customFormat="1" ht="20.25" customHeight="1">
      <c r="A2" s="99"/>
      <c r="B2" s="100"/>
      <c r="C2" s="101"/>
      <c r="D2" s="100"/>
      <c r="E2" s="102"/>
      <c r="F2" s="102"/>
      <c r="G2" s="103"/>
      <c r="H2" s="103"/>
      <c r="I2" s="103"/>
      <c r="J2" s="104"/>
      <c r="K2" s="105"/>
      <c r="L2" s="65"/>
      <c r="M2" s="66"/>
      <c r="N2" s="68"/>
      <c r="O2" s="69"/>
      <c r="P2" s="66"/>
      <c r="Q2" s="68"/>
      <c r="R2" s="67"/>
      <c r="S2" s="70"/>
      <c r="T2" s="66"/>
      <c r="U2" s="68"/>
      <c r="V2" s="68"/>
      <c r="W2" s="71"/>
    </row>
    <row r="3" spans="1:64" s="74" customFormat="1" ht="37.5" customHeight="1">
      <c r="A3" s="157"/>
      <c r="B3" s="157" t="s">
        <v>74</v>
      </c>
      <c r="C3" s="161" t="s">
        <v>75</v>
      </c>
      <c r="D3" s="161" t="s">
        <v>1</v>
      </c>
      <c r="E3" s="157" t="s">
        <v>0</v>
      </c>
      <c r="F3" s="163" t="s">
        <v>179</v>
      </c>
      <c r="G3" s="165" t="s">
        <v>88</v>
      </c>
      <c r="H3" s="154" t="s">
        <v>85</v>
      </c>
      <c r="I3" s="154" t="s">
        <v>86</v>
      </c>
      <c r="J3" s="154" t="s">
        <v>87</v>
      </c>
      <c r="K3" s="154" t="s">
        <v>122</v>
      </c>
      <c r="L3" s="156" t="s">
        <v>76</v>
      </c>
      <c r="M3" s="156"/>
      <c r="N3" s="156"/>
      <c r="O3" s="156" t="s">
        <v>77</v>
      </c>
      <c r="P3" s="156"/>
      <c r="Q3" s="166" t="s">
        <v>89</v>
      </c>
      <c r="R3" s="168" t="s">
        <v>29</v>
      </c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</row>
    <row r="4" spans="1:64" s="74" customFormat="1" ht="98.25" customHeight="1">
      <c r="A4" s="158"/>
      <c r="B4" s="158"/>
      <c r="C4" s="162"/>
      <c r="D4" s="162"/>
      <c r="E4" s="158"/>
      <c r="F4" s="164"/>
      <c r="G4" s="164"/>
      <c r="H4" s="155"/>
      <c r="I4" s="155"/>
      <c r="J4" s="155"/>
      <c r="K4" s="155"/>
      <c r="L4" s="75" t="s">
        <v>78</v>
      </c>
      <c r="M4" s="76" t="s">
        <v>2</v>
      </c>
      <c r="N4" s="75" t="s">
        <v>79</v>
      </c>
      <c r="O4" s="76" t="s">
        <v>80</v>
      </c>
      <c r="P4" s="76" t="s">
        <v>81</v>
      </c>
      <c r="Q4" s="167"/>
      <c r="R4" s="16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</row>
    <row r="5" spans="1:64" s="85" customFormat="1" ht="57.75" customHeight="1">
      <c r="A5" s="77">
        <v>1</v>
      </c>
      <c r="B5" s="78" t="s">
        <v>136</v>
      </c>
      <c r="C5" s="79" t="s">
        <v>10</v>
      </c>
      <c r="D5" s="81">
        <v>2</v>
      </c>
      <c r="E5" s="78" t="s">
        <v>84</v>
      </c>
      <c r="F5" s="78" t="s">
        <v>6</v>
      </c>
      <c r="G5" s="78" t="s">
        <v>82</v>
      </c>
      <c r="H5" s="82">
        <v>44643</v>
      </c>
      <c r="I5" s="79" t="s">
        <v>140</v>
      </c>
      <c r="J5" s="79" t="s">
        <v>137</v>
      </c>
      <c r="K5" s="79" t="s">
        <v>138</v>
      </c>
      <c r="L5" s="80">
        <v>10909.76</v>
      </c>
      <c r="M5" s="80">
        <v>2291.0500000000002</v>
      </c>
      <c r="N5" s="80">
        <f t="shared" ref="N5:N11" si="0">SUM(L5:M5)</f>
        <v>13200.810000000001</v>
      </c>
      <c r="O5" s="81" t="s">
        <v>91</v>
      </c>
      <c r="P5" s="81" t="s">
        <v>90</v>
      </c>
      <c r="Q5" s="82" t="s">
        <v>139</v>
      </c>
      <c r="R5" s="83" t="s">
        <v>83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</row>
    <row r="6" spans="1:64" s="85" customFormat="1" ht="57.75" customHeight="1">
      <c r="A6" s="77">
        <v>2</v>
      </c>
      <c r="B6" s="78" t="s">
        <v>141</v>
      </c>
      <c r="C6" s="79" t="s">
        <v>10</v>
      </c>
      <c r="D6" s="81">
        <v>2</v>
      </c>
      <c r="E6" s="78" t="s">
        <v>143</v>
      </c>
      <c r="F6" s="78" t="s">
        <v>6</v>
      </c>
      <c r="G6" s="78" t="s">
        <v>82</v>
      </c>
      <c r="H6" s="82">
        <v>44664</v>
      </c>
      <c r="I6" s="79" t="s">
        <v>144</v>
      </c>
      <c r="J6" s="79" t="s">
        <v>145</v>
      </c>
      <c r="K6" s="79" t="s">
        <v>146</v>
      </c>
      <c r="L6" s="80">
        <v>3340.96</v>
      </c>
      <c r="M6" s="80">
        <v>987.36</v>
      </c>
      <c r="N6" s="80">
        <f t="shared" si="0"/>
        <v>4328.32</v>
      </c>
      <c r="O6" s="81" t="s">
        <v>147</v>
      </c>
      <c r="P6" s="81" t="s">
        <v>148</v>
      </c>
      <c r="Q6" s="82" t="s">
        <v>149</v>
      </c>
      <c r="R6" s="83" t="s">
        <v>142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64" s="85" customFormat="1" ht="57.75" customHeight="1">
      <c r="A7" s="77">
        <v>3</v>
      </c>
      <c r="B7" s="78" t="s">
        <v>164</v>
      </c>
      <c r="C7" s="79" t="s">
        <v>10</v>
      </c>
      <c r="D7" s="81">
        <v>2</v>
      </c>
      <c r="E7" s="78" t="s">
        <v>166</v>
      </c>
      <c r="F7" s="78" t="s">
        <v>6</v>
      </c>
      <c r="G7" s="78" t="s">
        <v>82</v>
      </c>
      <c r="H7" s="82">
        <v>44797</v>
      </c>
      <c r="I7" s="79" t="s">
        <v>167</v>
      </c>
      <c r="J7" s="79" t="s">
        <v>168</v>
      </c>
      <c r="K7" s="79" t="s">
        <v>169</v>
      </c>
      <c r="L7" s="80">
        <v>10780.58</v>
      </c>
      <c r="M7" s="80">
        <v>2263.92</v>
      </c>
      <c r="N7" s="80">
        <f t="shared" si="0"/>
        <v>13044.5</v>
      </c>
      <c r="O7" s="81" t="s">
        <v>170</v>
      </c>
      <c r="P7" s="81" t="s">
        <v>171</v>
      </c>
      <c r="Q7" s="82" t="s">
        <v>172</v>
      </c>
      <c r="R7" s="83" t="s">
        <v>165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64" s="85" customFormat="1" ht="57.75" customHeight="1">
      <c r="A8" s="77">
        <v>4</v>
      </c>
      <c r="B8" s="78" t="s">
        <v>176</v>
      </c>
      <c r="C8" s="79" t="s">
        <v>10</v>
      </c>
      <c r="D8" s="81">
        <v>2</v>
      </c>
      <c r="E8" s="78" t="s">
        <v>178</v>
      </c>
      <c r="F8" s="78" t="s">
        <v>6</v>
      </c>
      <c r="G8" s="78" t="s">
        <v>82</v>
      </c>
      <c r="H8" s="82">
        <v>44836</v>
      </c>
      <c r="I8" s="79" t="s">
        <v>180</v>
      </c>
      <c r="J8" s="79" t="s">
        <v>181</v>
      </c>
      <c r="K8" s="79" t="s">
        <v>182</v>
      </c>
      <c r="L8" s="80">
        <v>9962.4</v>
      </c>
      <c r="M8" s="80">
        <v>2092.1</v>
      </c>
      <c r="N8" s="80">
        <f t="shared" si="0"/>
        <v>12054.5</v>
      </c>
      <c r="O8" s="81" t="s">
        <v>183</v>
      </c>
      <c r="P8" s="81" t="s">
        <v>184</v>
      </c>
      <c r="Q8" s="82" t="s">
        <v>149</v>
      </c>
      <c r="R8" s="83" t="s">
        <v>177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</row>
    <row r="9" spans="1:64" s="85" customFormat="1" ht="57.75" customHeight="1">
      <c r="A9" s="77">
        <v>5</v>
      </c>
      <c r="B9" s="78" t="s">
        <v>185</v>
      </c>
      <c r="C9" s="79" t="s">
        <v>4</v>
      </c>
      <c r="D9" s="81">
        <v>6</v>
      </c>
      <c r="E9" s="78" t="s">
        <v>187</v>
      </c>
      <c r="F9" s="78" t="s">
        <v>6</v>
      </c>
      <c r="G9" s="78" t="s">
        <v>82</v>
      </c>
      <c r="H9" s="82">
        <v>44858</v>
      </c>
      <c r="I9" s="79" t="s">
        <v>188</v>
      </c>
      <c r="J9" s="79" t="s">
        <v>189</v>
      </c>
      <c r="K9" s="79" t="s">
        <v>190</v>
      </c>
      <c r="L9" s="80">
        <v>9615.3799999999992</v>
      </c>
      <c r="M9" s="80">
        <v>384.62</v>
      </c>
      <c r="N9" s="80">
        <f t="shared" si="0"/>
        <v>10000</v>
      </c>
      <c r="O9" s="81" t="s">
        <v>191</v>
      </c>
      <c r="P9" s="81" t="s">
        <v>192</v>
      </c>
      <c r="Q9" s="82" t="s">
        <v>193</v>
      </c>
      <c r="R9" s="83" t="s">
        <v>186</v>
      </c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</row>
    <row r="10" spans="1:64" s="85" customFormat="1" ht="57.75" customHeight="1">
      <c r="A10" s="77">
        <v>6</v>
      </c>
      <c r="B10" s="78" t="s">
        <v>194</v>
      </c>
      <c r="C10" s="79" t="s">
        <v>4</v>
      </c>
      <c r="D10" s="81">
        <v>2</v>
      </c>
      <c r="E10" s="78" t="s">
        <v>196</v>
      </c>
      <c r="F10" s="78" t="s">
        <v>6</v>
      </c>
      <c r="G10" s="78" t="s">
        <v>82</v>
      </c>
      <c r="H10" s="82">
        <v>44862</v>
      </c>
      <c r="I10" s="79" t="s">
        <v>197</v>
      </c>
      <c r="J10" s="79" t="s">
        <v>189</v>
      </c>
      <c r="K10" s="79" t="s">
        <v>190</v>
      </c>
      <c r="L10" s="80">
        <v>7436.88</v>
      </c>
      <c r="M10" s="80">
        <v>1561.74</v>
      </c>
      <c r="N10" s="80">
        <f t="shared" si="0"/>
        <v>8998.6200000000008</v>
      </c>
      <c r="O10" s="81" t="s">
        <v>198</v>
      </c>
      <c r="P10" s="81" t="s">
        <v>199</v>
      </c>
      <c r="Q10" s="82" t="s">
        <v>149</v>
      </c>
      <c r="R10" s="83" t="s">
        <v>195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</row>
    <row r="11" spans="1:64" s="85" customFormat="1" ht="57.75" customHeight="1">
      <c r="A11" s="77">
        <v>7</v>
      </c>
      <c r="B11" s="78" t="s">
        <v>200</v>
      </c>
      <c r="C11" s="79" t="s">
        <v>4</v>
      </c>
      <c r="D11" s="81">
        <v>2</v>
      </c>
      <c r="E11" s="78" t="s">
        <v>202</v>
      </c>
      <c r="F11" s="78" t="s">
        <v>6</v>
      </c>
      <c r="G11" s="78" t="s">
        <v>82</v>
      </c>
      <c r="H11" s="82">
        <v>44867</v>
      </c>
      <c r="I11" s="79" t="s">
        <v>203</v>
      </c>
      <c r="J11" s="79" t="s">
        <v>204</v>
      </c>
      <c r="K11" s="79" t="s">
        <v>205</v>
      </c>
      <c r="L11" s="80">
        <v>5306.14</v>
      </c>
      <c r="M11" s="80">
        <v>1114.29</v>
      </c>
      <c r="N11" s="80">
        <f t="shared" si="0"/>
        <v>6420.43</v>
      </c>
      <c r="O11" s="81" t="s">
        <v>198</v>
      </c>
      <c r="P11" s="81" t="s">
        <v>199</v>
      </c>
      <c r="Q11" s="82" t="s">
        <v>149</v>
      </c>
      <c r="R11" s="83" t="s">
        <v>201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</row>
    <row r="12" spans="1:64" s="144" customFormat="1" ht="30.75" customHeight="1">
      <c r="A12" s="94"/>
      <c r="B12" s="136"/>
      <c r="C12" s="136"/>
      <c r="D12" s="136"/>
      <c r="E12" s="136"/>
      <c r="F12" s="136"/>
      <c r="G12" s="136"/>
      <c r="H12" s="137"/>
      <c r="I12" s="137"/>
      <c r="J12" s="138"/>
      <c r="K12" s="139"/>
      <c r="L12" s="138">
        <f>SUM(L5:L11)</f>
        <v>57352.1</v>
      </c>
      <c r="M12" s="138">
        <f>SUM(M5:M11)</f>
        <v>10695.080000000002</v>
      </c>
      <c r="N12" s="138">
        <f>SUM(N5:N11)</f>
        <v>68047.180000000008</v>
      </c>
      <c r="O12" s="140"/>
      <c r="P12" s="136"/>
      <c r="Q12" s="141"/>
      <c r="R12" s="142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</row>
    <row r="15" spans="1:64">
      <c r="S15" s="91"/>
    </row>
    <row r="16" spans="1:64">
      <c r="S16" s="91"/>
    </row>
  </sheetData>
  <mergeCells count="17">
    <mergeCell ref="H3:H4"/>
    <mergeCell ref="K3:K4"/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2022_4T_Contractes_NO_menors</vt:lpstr>
      <vt:lpstr>2022_4T_Contratos_NO_menores_C</vt:lpstr>
      <vt:lpstr>2022_4T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2023-02-01T09:41:00Z</dcterms:modified>
</cp:coreProperties>
</file>