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66925"/>
  <xr:revisionPtr revIDLastSave="0" documentId="13_ncr:1_{ECD81A30-B6D1-47B5-9EF7-5BB38379BE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_4T_Dades Estadistiques_v" sheetId="2" r:id="rId1"/>
    <sheet name="2022_4T_Datos Estadisticos_c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D21" i="1"/>
  <c r="C21" i="1"/>
  <c r="D16" i="1"/>
  <c r="C16" i="1"/>
  <c r="D11" i="1"/>
  <c r="C11" i="1"/>
  <c r="D6" i="1"/>
  <c r="C6" i="1"/>
  <c r="I11" i="1" l="1"/>
  <c r="I10" i="1"/>
  <c r="I9" i="1"/>
  <c r="I8" i="1"/>
  <c r="D26" i="2"/>
  <c r="C26" i="2"/>
  <c r="D21" i="2"/>
  <c r="C21" i="2"/>
  <c r="D16" i="2"/>
  <c r="C16" i="2"/>
  <c r="D11" i="2"/>
  <c r="C11" i="2"/>
  <c r="D6" i="2"/>
  <c r="C6" i="2"/>
  <c r="I11" i="2"/>
  <c r="I10" i="2"/>
  <c r="I9" i="2"/>
  <c r="I8" i="2"/>
  <c r="G10" i="2"/>
  <c r="G9" i="2"/>
  <c r="G8" i="2"/>
  <c r="G10" i="1" l="1"/>
  <c r="G8" i="1"/>
  <c r="G9" i="1"/>
  <c r="G11" i="2"/>
  <c r="G12" i="2" s="1"/>
  <c r="G11" i="1"/>
  <c r="G12" i="1" l="1"/>
  <c r="D27" i="2"/>
  <c r="C27" i="2"/>
  <c r="C27" i="1"/>
  <c r="I12" i="2"/>
  <c r="D27" i="1"/>
  <c r="K8" i="2" l="1"/>
  <c r="K9" i="2"/>
  <c r="K10" i="2"/>
  <c r="K11" i="2"/>
  <c r="H12" i="1"/>
  <c r="J9" i="1" s="1"/>
  <c r="I12" i="1"/>
  <c r="K9" i="1" s="1"/>
  <c r="H12" i="2"/>
  <c r="J10" i="2" l="1"/>
  <c r="J11" i="2"/>
  <c r="J9" i="2"/>
  <c r="K12" i="2"/>
  <c r="J11" i="1"/>
  <c r="J8" i="2"/>
  <c r="K11" i="1"/>
  <c r="K10" i="1"/>
  <c r="K8" i="1"/>
  <c r="J8" i="1"/>
  <c r="J10" i="1"/>
  <c r="J12" i="2" l="1"/>
  <c r="J12" i="1"/>
  <c r="K12" i="1"/>
</calcChain>
</file>

<file path=xl/sharedStrings.xml><?xml version="1.0" encoding="utf-8"?>
<sst xmlns="http://schemas.openxmlformats.org/spreadsheetml/2006/main" count="98" uniqueCount="66">
  <si>
    <t>Tipo de contrato</t>
  </si>
  <si>
    <t>Procedimiento de adjudicación</t>
  </si>
  <si>
    <r>
      <t xml:space="preserve">Núm. Contratos </t>
    </r>
    <r>
      <rPr>
        <sz val="6"/>
        <color theme="1"/>
        <rFont val="Liberation Sans"/>
      </rPr>
      <t>(1)</t>
    </r>
  </si>
  <si>
    <t>Importe adjudicación
(sin IVA)</t>
  </si>
  <si>
    <t xml:space="preserve"> PORCENTAJE DE VOLUMEN PRESUPUESTARIO DE CONTRATOS A TRAVÉS DE LOS PROCEDIMIENTOS DE ADJUDICACIÓN</t>
  </si>
  <si>
    <t>Privados</t>
  </si>
  <si>
    <t>Menor</t>
  </si>
  <si>
    <t>Abierto</t>
  </si>
  <si>
    <t>PROCEDIMIENTOS</t>
  </si>
  <si>
    <t>NÚM. DE CONTRATOS</t>
  </si>
  <si>
    <t>PRESUPUESTO LICITACIÓN sin IVA (2)</t>
  </si>
  <si>
    <t>IMPORTE DE ADJUDICACIÓN sin IVA (2)</t>
  </si>
  <si>
    <t>PORCENTAJE SOBRE</t>
  </si>
  <si>
    <t>Subtotal contratos privados</t>
  </si>
  <si>
    <t>PRESUPUESTO DE LICITACIÓN</t>
  </si>
  <si>
    <t>IMPORTE DE ADJUDICACIÓN</t>
  </si>
  <si>
    <t>Servicios</t>
  </si>
  <si>
    <t>MENOR</t>
  </si>
  <si>
    <t>ABIERTO</t>
  </si>
  <si>
    <t>Subtotal contratos de servicio</t>
  </si>
  <si>
    <t>Suministros</t>
  </si>
  <si>
    <t>TOTAL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</si>
  <si>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efectos comparativos, el cómputo de contratos se refiere a los contratos adjudicados o a las modificaciones efectuadas en el período indicado.</t>
    </r>
  </si>
  <si>
    <t>Subtotal contratos de suministro</t>
  </si>
  <si>
    <t>Mixtos:
servicio-suministro</t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</si>
  <si>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efectos comparativos, solo se tiene en consideración el importe de los contratos </t>
    </r>
    <r>
      <rPr>
        <b/>
        <sz val="11"/>
        <color theme="1"/>
        <rFont val="Liberation Sans"/>
      </rPr>
      <t>adjudicados</t>
    </r>
    <r>
      <rPr>
        <sz val="9"/>
        <color theme="1"/>
        <rFont val="Open Sans"/>
        <family val="2"/>
      </rPr>
      <t xml:space="preserve"> en el periodo indicado.
En los supuestos de modificaciones contractuales, se han considerado únicamente los importes de las modificaciones efectuadas en el período indicado.</t>
    </r>
  </si>
  <si>
    <t>Subtotal contratos mixtos: ser-sum</t>
  </si>
  <si>
    <t>Obras</t>
  </si>
  <si>
    <t>Subtotal contratos de obra</t>
  </si>
  <si>
    <t>Tipus de contracte</t>
  </si>
  <si>
    <t>Procediment d’adjudicació</t>
  </si>
  <si>
    <t>Núm. Contractes (1)</t>
  </si>
  <si>
    <t>Import adjudicació
(sense IVA)</t>
  </si>
  <si>
    <t xml:space="preserve"> PERCENTATGE DE VOLUM PRESSUPOSTARI DE CONTRACTES MITJANÇANT ELS PROCEDIMENTS D’ADJUDICACIÓ</t>
  </si>
  <si>
    <t>Privats</t>
  </si>
  <si>
    <t>Obert</t>
  </si>
  <si>
    <t>PROCEDIMENTS</t>
  </si>
  <si>
    <t>NÚM. DE CONTRACTES</t>
  </si>
  <si>
    <t>PRESSUPOST LICITACIÓ sense IVA (2)</t>
  </si>
  <si>
    <t>IMPORT D’ADJUDICACIÓ sense IVA (2)</t>
  </si>
  <si>
    <t>PERCENTATGE SOBRE</t>
  </si>
  <si>
    <t>Subtotal contractes privats</t>
  </si>
  <si>
    <t>PRESSUPOST  TOTAL DE LICITACIÓ</t>
  </si>
  <si>
    <t>IMPORT D’ADJUDICACIÓ</t>
  </si>
  <si>
    <t>Serveis</t>
  </si>
  <si>
    <t>OBERT</t>
  </si>
  <si>
    <t>Subtotal contractes serveis</t>
  </si>
  <si>
    <t>Subministraments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</si>
  <si>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efectes comparatius, el còmput de contractes fa referència als contractes adjudicats o a les modificacions efectuades en el període indicat.</t>
    </r>
  </si>
  <si>
    <t>Subtotal contractes subministraments</t>
  </si>
  <si>
    <r>
      <t xml:space="preserve">Mixtos:
</t>
    </r>
    <r>
      <rPr>
        <sz val="8"/>
        <color theme="1"/>
        <rFont val="Liberation Sans"/>
      </rPr>
      <t>servei-subministrament</t>
    </r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</si>
  <si>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efectes comparatius, únicament han estat considerats els imports dels contractes </t>
    </r>
    <r>
      <rPr>
        <b/>
        <sz val="11"/>
        <color theme="1"/>
        <rFont val="Liberation Sans"/>
      </rPr>
      <t>adjudicats</t>
    </r>
    <r>
      <rPr>
        <sz val="9"/>
        <color theme="1"/>
        <rFont val="Open Sans"/>
        <family val="2"/>
      </rPr>
      <t xml:space="preserve"> en el període indicat.
En el cas de modificacions contractuals, han estat considerats únicament els imports de les modificacions efectuades en el període indicat.</t>
    </r>
  </si>
  <si>
    <t>Subtotal contractes mixtos: serv-subm</t>
  </si>
  <si>
    <t>Obres</t>
  </si>
  <si>
    <t>Subtotal contractes obres</t>
  </si>
  <si>
    <t>Total</t>
  </si>
  <si>
    <t>Abierto/Modificaciones</t>
  </si>
  <si>
    <t>ABIERTO/MODIFICACIONES</t>
  </si>
  <si>
    <t>Obert/Modificacions</t>
  </si>
  <si>
    <t>OBERT/MODIFICACIONS</t>
  </si>
  <si>
    <r>
      <rPr>
        <b/>
        <sz val="14"/>
        <color theme="1"/>
        <rFont val="Liberation Sans"/>
      </rPr>
      <t xml:space="preserve">PROCEDIMIENTOS DE CONTRATACIÓN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cumplimiento del artículo 9.1.b) de la Ley 2/2015, de 2 de abril, de la Generalitat, de Transparencia, Buen Gobierno y Participación Ciudadana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DATOS ESTADÍSTICOS CONTRATOS ADJUDICADOS del 01/01/2022 al 31/12/2022</t>
    </r>
  </si>
  <si>
    <r>
      <rPr>
        <b/>
        <sz val="14"/>
        <color theme="1"/>
        <rFont val="Liberation Sans"/>
      </rPr>
      <t xml:space="preserve">PROCEDIMENTS DE CONTRACTACIÓ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compliment de l’article 9.1.b) de la Llei 2/2015, de 2 d’abril, de la Generalitat, de Transparència, Bon Govern i Participació Ciutadana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DADES ESTADÍSTIQUES CONTRACTES ADJUDICATS de l’01/01/2022 al 31/12/2022</t>
    </r>
  </si>
  <si>
    <t>Basat en Acord Marc/SDA</t>
  </si>
  <si>
    <t>Basado en Acuerdo Marco/SDA</t>
  </si>
  <si>
    <t>BASAT EN ACORD MARC/SDA</t>
  </si>
  <si>
    <t>BASADO EN ACUERDO MARCO/SDA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</si>
</sst>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3]General"/>
    <numFmt numFmtId="165" formatCode="[$-403]#,##0.00"/>
    <numFmt numFmtId="166" formatCode="0.00&quot; &quot;%"/>
  </numFmts>
  <fonts count="31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theme="1"/>
      <name val="Liberation Serif"/>
    </font>
    <font>
      <b/>
      <sz val="12"/>
      <color rgb="FFFFFFFF"/>
      <name val="Arial"/>
      <family val="2"/>
    </font>
    <font>
      <b/>
      <sz val="14"/>
      <color theme="1"/>
      <name val="Liberation Sans"/>
    </font>
    <font>
      <b/>
      <sz val="12"/>
      <color theme="1"/>
      <name val="Liberation Sans"/>
    </font>
    <font>
      <b/>
      <sz val="8"/>
      <color rgb="FFFFFFFF"/>
      <name val="Open Sans"/>
      <family val="2"/>
    </font>
    <font>
      <sz val="1"/>
      <color rgb="FF000000"/>
      <name val="Open Sans"/>
      <family val="2"/>
    </font>
    <font>
      <sz val="9"/>
      <color theme="1"/>
      <name val="Liberation Sans"/>
    </font>
    <font>
      <sz val="6"/>
      <color theme="1"/>
      <name val="Liberation Sans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sz val="8"/>
      <color theme="1"/>
      <name val="Open Sans"/>
      <family val="2"/>
    </font>
    <font>
      <b/>
      <sz val="11"/>
      <color theme="1"/>
      <name val="Open Sans"/>
      <family val="2"/>
    </font>
    <font>
      <b/>
      <sz val="10"/>
      <color rgb="FFFFFFFF"/>
      <name val="Open Sans"/>
      <family val="2"/>
    </font>
    <font>
      <sz val="9"/>
      <color theme="1"/>
      <name val="Open Sans"/>
      <family val="2"/>
    </font>
    <font>
      <b/>
      <sz val="11"/>
      <color theme="1"/>
      <name val="Liberation Sans"/>
    </font>
    <font>
      <b/>
      <sz val="11"/>
      <color rgb="FFFFFFFF"/>
      <name val="Open Sans"/>
      <family val="2"/>
    </font>
    <font>
      <sz val="8"/>
      <color theme="1"/>
      <name val="Liberation Sans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D2235"/>
      </left>
      <right/>
      <top style="thin">
        <color rgb="FF9D2235"/>
      </top>
      <bottom style="thin">
        <color rgb="FF9D2235"/>
      </bottom>
      <diagonal/>
    </border>
    <border>
      <left/>
      <right/>
      <top style="thin">
        <color rgb="FF9D2235"/>
      </top>
      <bottom style="thin">
        <color rgb="FF9D2235"/>
      </bottom>
      <diagonal/>
    </border>
    <border>
      <left/>
      <right style="thin">
        <color rgb="FF9D2235"/>
      </right>
      <top style="thin">
        <color rgb="FF9D2235"/>
      </top>
      <bottom style="thin">
        <color rgb="FF9D2235"/>
      </bottom>
      <diagonal/>
    </border>
    <border>
      <left style="thin">
        <color rgb="FF9D2235"/>
      </left>
      <right/>
      <top style="thin">
        <color rgb="FF9D2235"/>
      </top>
      <bottom/>
      <diagonal/>
    </border>
    <border>
      <left style="thin">
        <color rgb="FF9D2235"/>
      </left>
      <right/>
      <top/>
      <bottom/>
      <diagonal/>
    </border>
    <border>
      <left style="thin">
        <color rgb="FF9D2235"/>
      </left>
      <right/>
      <top/>
      <bottom style="thin">
        <color rgb="FF9D2235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</borders>
  <cellStyleXfs count="18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2"/>
    <xf numFmtId="0" fontId="1" fillId="0" borderId="0"/>
    <xf numFmtId="0" fontId="1" fillId="0" borderId="0"/>
    <xf numFmtId="0" fontId="4" fillId="0" borderId="0"/>
  </cellStyleXfs>
  <cellXfs count="66">
    <xf numFmtId="0" fontId="0" fillId="0" borderId="0" xfId="0"/>
    <xf numFmtId="0" fontId="14" fillId="0" borderId="0" xfId="0" applyFont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textRotation="90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14" fontId="18" fillId="0" borderId="1" xfId="0" applyNumberFormat="1" applyFont="1" applyBorder="1" applyAlignment="1">
      <alignment horizontal="center" vertical="center" textRotation="90"/>
    </xf>
    <xf numFmtId="0" fontId="19" fillId="0" borderId="0" xfId="0" applyFont="1" applyAlignment="1">
      <alignment vertical="center"/>
    </xf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2" fillId="0" borderId="0" xfId="0" applyFont="1"/>
    <xf numFmtId="164" fontId="23" fillId="10" borderId="8" xfId="0" applyNumberFormat="1" applyFont="1" applyFill="1" applyBorder="1" applyAlignment="1">
      <alignment vertical="center"/>
    </xf>
    <xf numFmtId="0" fontId="22" fillId="0" borderId="8" xfId="0" applyFont="1" applyBorder="1" applyAlignment="1">
      <alignment horizontal="center"/>
    </xf>
    <xf numFmtId="4" fontId="22" fillId="0" borderId="9" xfId="0" applyNumberFormat="1" applyFont="1" applyBorder="1" applyAlignment="1">
      <alignment vertical="center"/>
    </xf>
    <xf numFmtId="4" fontId="22" fillId="0" borderId="0" xfId="0" applyNumberFormat="1" applyFont="1"/>
    <xf numFmtId="164" fontId="24" fillId="10" borderId="8" xfId="0" applyNumberFormat="1" applyFont="1" applyFill="1" applyBorder="1" applyAlignment="1">
      <alignment horizontal="right" vertical="center"/>
    </xf>
    <xf numFmtId="0" fontId="25" fillId="0" borderId="8" xfId="0" applyFont="1" applyBorder="1" applyAlignment="1">
      <alignment horizontal="center"/>
    </xf>
    <xf numFmtId="4" fontId="25" fillId="0" borderId="9" xfId="0" applyNumberFormat="1" applyFont="1" applyBorder="1" applyAlignment="1">
      <alignment vertical="center"/>
    </xf>
    <xf numFmtId="164" fontId="23" fillId="10" borderId="7" xfId="0" applyNumberFormat="1" applyFont="1" applyFill="1" applyBorder="1"/>
    <xf numFmtId="164" fontId="23" fillId="10" borderId="8" xfId="0" applyNumberFormat="1" applyFont="1" applyFill="1" applyBorder="1" applyAlignment="1">
      <alignment horizontal="center"/>
    </xf>
    <xf numFmtId="4" fontId="23" fillId="10" borderId="8" xfId="0" applyNumberFormat="1" applyFont="1" applyFill="1" applyBorder="1"/>
    <xf numFmtId="166" fontId="23" fillId="10" borderId="8" xfId="0" applyNumberFormat="1" applyFont="1" applyFill="1" applyBorder="1"/>
    <xf numFmtId="166" fontId="23" fillId="10" borderId="9" xfId="0" applyNumberFormat="1" applyFont="1" applyFill="1" applyBorder="1"/>
    <xf numFmtId="49" fontId="23" fillId="10" borderId="7" xfId="0" applyNumberFormat="1" applyFont="1" applyFill="1" applyBorder="1"/>
    <xf numFmtId="165" fontId="26" fillId="9" borderId="3" xfId="0" applyNumberFormat="1" applyFont="1" applyFill="1" applyBorder="1" applyAlignment="1">
      <alignment horizontal="center" vertical="center"/>
    </xf>
    <xf numFmtId="4" fontId="26" fillId="9" borderId="4" xfId="0" applyNumberFormat="1" applyFont="1" applyFill="1" applyBorder="1" applyAlignment="1">
      <alignment vertical="center"/>
    </xf>
    <xf numFmtId="166" fontId="26" fillId="9" borderId="4" xfId="0" applyNumberFormat="1" applyFont="1" applyFill="1" applyBorder="1" applyAlignment="1">
      <alignment vertical="center"/>
    </xf>
    <xf numFmtId="166" fontId="26" fillId="9" borderId="5" xfId="0" applyNumberFormat="1" applyFont="1" applyFill="1" applyBorder="1" applyAlignment="1">
      <alignment vertical="center"/>
    </xf>
    <xf numFmtId="0" fontId="27" fillId="0" borderId="0" xfId="0" applyFont="1" applyAlignment="1">
      <alignment wrapText="1"/>
    </xf>
    <xf numFmtId="164" fontId="23" fillId="10" borderId="8" xfId="0" applyNumberFormat="1" applyFont="1" applyFill="1" applyBorder="1" applyAlignment="1">
      <alignment horizontal="left" vertical="center"/>
    </xf>
    <xf numFmtId="0" fontId="29" fillId="9" borderId="4" xfId="0" applyFont="1" applyFill="1" applyBorder="1" applyAlignment="1">
      <alignment horizontal="center"/>
    </xf>
    <xf numFmtId="4" fontId="29" fillId="9" borderId="5" xfId="0" applyNumberFormat="1" applyFont="1" applyFill="1" applyBorder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27" fillId="0" borderId="0" xfId="0" applyNumberFormat="1" applyFont="1"/>
    <xf numFmtId="49" fontId="27" fillId="0" borderId="0" xfId="0" applyNumberFormat="1" applyFont="1"/>
    <xf numFmtId="164" fontId="18" fillId="0" borderId="1" xfId="0" applyNumberFormat="1" applyFont="1" applyBorder="1" applyAlignment="1">
      <alignment horizontal="center" vertical="center" readingOrder="1"/>
    </xf>
    <xf numFmtId="164" fontId="18" fillId="0" borderId="1" xfId="0" applyNumberFormat="1" applyFont="1" applyBorder="1" applyAlignment="1">
      <alignment horizontal="center" vertical="center" textRotation="90" readingOrder="1"/>
    </xf>
    <xf numFmtId="164" fontId="23" fillId="0" borderId="8" xfId="0" applyNumberFormat="1" applyFont="1" applyBorder="1" applyAlignment="1">
      <alignment vertical="center"/>
    </xf>
    <xf numFmtId="164" fontId="24" fillId="0" borderId="8" xfId="0" applyNumberFormat="1" applyFont="1" applyBorder="1" applyAlignment="1">
      <alignment horizontal="right" vertical="center"/>
    </xf>
    <xf numFmtId="165" fontId="26" fillId="9" borderId="3" xfId="0" applyNumberFormat="1" applyFont="1" applyFill="1" applyBorder="1" applyAlignment="1">
      <alignment vertical="center"/>
    </xf>
    <xf numFmtId="0" fontId="27" fillId="0" borderId="0" xfId="0" applyFont="1" applyAlignment="1">
      <alignment horizontal="justify" wrapText="1"/>
    </xf>
    <xf numFmtId="164" fontId="26" fillId="9" borderId="4" xfId="0" applyNumberFormat="1" applyFont="1" applyFill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 textRotation="90" wrapText="1"/>
    </xf>
    <xf numFmtId="0" fontId="20" fillId="0" borderId="13" xfId="0" applyFont="1" applyBorder="1"/>
    <xf numFmtId="164" fontId="18" fillId="0" borderId="13" xfId="0" applyNumberFormat="1" applyFont="1" applyBorder="1" applyAlignment="1">
      <alignment horizontal="center" vertical="center" readingOrder="1"/>
    </xf>
    <xf numFmtId="0" fontId="15" fillId="9" borderId="15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 wrapText="1"/>
    </xf>
    <xf numFmtId="164" fontId="18" fillId="9" borderId="6" xfId="0" applyNumberFormat="1" applyFont="1" applyFill="1" applyBorder="1" applyAlignment="1">
      <alignment horizontal="center" vertical="center" wrapText="1"/>
    </xf>
    <xf numFmtId="164" fontId="23" fillId="0" borderId="7" xfId="0" applyNumberFormat="1" applyFont="1" applyBorder="1" applyAlignment="1">
      <alignment horizontal="center" vertical="center"/>
    </xf>
    <xf numFmtId="0" fontId="0" fillId="9" borderId="6" xfId="0" applyFill="1" applyBorder="1"/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justify" wrapText="1"/>
    </xf>
    <xf numFmtId="0" fontId="0" fillId="0" borderId="0" xfId="0"/>
    <xf numFmtId="164" fontId="23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26" fillId="9" borderId="3" xfId="0" applyNumberFormat="1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 wrapText="1"/>
    </xf>
    <xf numFmtId="164" fontId="23" fillId="10" borderId="7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164" fontId="23" fillId="10" borderId="10" xfId="0" applyNumberFormat="1" applyFont="1" applyFill="1" applyBorder="1" applyAlignment="1">
      <alignment horizontal="center" vertical="center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PRESSUPOST DE LICITACIÓ</a:t>
            </a:r>
            <a:endParaRPr lang="es-ES"/>
          </a:p>
        </c:rich>
      </c:tx>
      <c:overlay val="0"/>
    </c:title>
    <c:autoTitleDeleted val="0"/>
    <c:view3D>
      <c:rotX val="31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5830065359477123E-2"/>
          <c:y val="4.4666588031768498E-2"/>
          <c:w val="0.61921441539578803"/>
          <c:h val="0.8999668610072008"/>
        </c:manualLayout>
      </c:layout>
      <c:pie3DChart>
        <c:varyColors val="1"/>
        <c:ser>
          <c:idx val="0"/>
          <c:order val="0"/>
          <c:tx>
            <c:strRef>
              <c:f>'2022_4T_Dades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50"/>
          <c:dPt>
            <c:idx val="0"/>
            <c:bubble3D val="0"/>
            <c:explosion val="4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772-4539-95E1-962941996341}"/>
              </c:ext>
            </c:extLst>
          </c:dPt>
          <c:dPt>
            <c:idx val="1"/>
            <c:bubble3D val="0"/>
            <c:explosion val="14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8772-4539-95E1-962941996341}"/>
              </c:ext>
            </c:extLst>
          </c:dPt>
          <c:dPt>
            <c:idx val="2"/>
            <c:bubble3D val="0"/>
            <c:explosion val="19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8772-4539-95E1-962941996341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59C9-4D39-8720-961664097F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'2022_4T_Dades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MARC/SDA</c:v>
                </c:pt>
              </c:strCache>
            </c:strRef>
          </c:cat>
          <c:val>
            <c:numRef>
              <c:f>'2022_4T_Dades Estadistiques_v'!$J$8:$J$11</c:f>
              <c:numCache>
                <c:formatCode>0.00" "%</c:formatCode>
                <c:ptCount val="4"/>
                <c:pt idx="0">
                  <c:v>0.11791381661575744</c:v>
                </c:pt>
                <c:pt idx="1">
                  <c:v>0.81291439887111727</c:v>
                </c:pt>
                <c:pt idx="2">
                  <c:v>0</c:v>
                </c:pt>
                <c:pt idx="3">
                  <c:v>6.9171784513125292E-2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65-4E56-BA3A-1C12F5D78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89996368917936"/>
          <c:y val="0.73102792662240645"/>
          <c:w val="0.30220824255628176"/>
          <c:h val="0.20847487615003538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IMPORT</a:t>
            </a:r>
            <a:r>
              <a:rPr lang="es-ES"/>
              <a:t> D’ADJUDICACIÓ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864558291193457E-2"/>
          <c:y val="0.17363189604118268"/>
          <c:w val="0.59479296194976361"/>
          <c:h val="0.58906655733224"/>
        </c:manualLayout>
      </c:layout>
      <c:pie3DChart>
        <c:varyColors val="1"/>
        <c:ser>
          <c:idx val="0"/>
          <c:order val="0"/>
          <c:tx>
            <c:strRef>
              <c:f>'2022_4T_Dades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6D8-440B-9080-7C87D9BD94E2}"/>
              </c:ext>
            </c:extLst>
          </c:dPt>
          <c:dPt>
            <c:idx val="1"/>
            <c:bubble3D val="0"/>
            <c:explosion val="2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6D8-440B-9080-7C87D9BD94E2}"/>
              </c:ext>
            </c:extLst>
          </c:dPt>
          <c:dPt>
            <c:idx val="2"/>
            <c:bubble3D val="0"/>
            <c:explosion val="17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6D8-440B-9080-7C87D9BD94E2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9DF8-4DE7-B75F-5462204D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'2022_4T_Dades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MARC/SDA</c:v>
                </c:pt>
              </c:strCache>
            </c:strRef>
          </c:cat>
          <c:val>
            <c:numRef>
              <c:f>'2022_4T_Dades Estadistiques_v'!$K$8:$K$11</c:f>
              <c:numCache>
                <c:formatCode>0.00" "%</c:formatCode>
                <c:ptCount val="4"/>
                <c:pt idx="0">
                  <c:v>0.12495858919834817</c:v>
                </c:pt>
                <c:pt idx="1">
                  <c:v>0.81520565455709648</c:v>
                </c:pt>
                <c:pt idx="2">
                  <c:v>0</c:v>
                </c:pt>
                <c:pt idx="3">
                  <c:v>5.983575624455529E-2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D2-4811-B152-E8BF27D5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865570339053315"/>
          <c:y val="0.71976077399662886"/>
          <c:w val="0.28747737572190446"/>
          <c:h val="0.2113596760967609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 PRESUPUESTO DE LICITACIÓN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7031417674526522E-2"/>
          <c:y val="4.4695389343113172E-2"/>
          <c:w val="0.64275736680298157"/>
          <c:h val="0.90704832722093243"/>
        </c:manualLayout>
      </c:layout>
      <c:pie3DChart>
        <c:varyColors val="1"/>
        <c:ser>
          <c:idx val="0"/>
          <c:order val="0"/>
          <c:tx>
            <c:strRef>
              <c:f>'2022_4T_Datos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DBA9-4A5A-A6A7-5AE7426776FD}"/>
              </c:ext>
            </c:extLst>
          </c:dPt>
          <c:dPt>
            <c:idx val="1"/>
            <c:bubble3D val="0"/>
            <c:explosion val="13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DBA9-4A5A-A6A7-5AE7426776FD}"/>
              </c:ext>
            </c:extLst>
          </c:dPt>
          <c:dPt>
            <c:idx val="2"/>
            <c:bubble3D val="0"/>
            <c:explosion val="16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DBA9-4A5A-A6A7-5AE7426776FD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0C17-4A30-892A-D08900C168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'2022_4T_Datos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MARCO/SDA</c:v>
                </c:pt>
              </c:strCache>
            </c:strRef>
          </c:cat>
          <c:val>
            <c:numRef>
              <c:f>'2022_4T_Datos Estadisticos_c'!$J$8:$J$11</c:f>
              <c:numCache>
                <c:formatCode>0.00" "%</c:formatCode>
                <c:ptCount val="4"/>
                <c:pt idx="0">
                  <c:v>0.11791381661575744</c:v>
                </c:pt>
                <c:pt idx="1">
                  <c:v>0.81291439887111727</c:v>
                </c:pt>
                <c:pt idx="2">
                  <c:v>0</c:v>
                </c:pt>
                <c:pt idx="3">
                  <c:v>6.9171784513125292E-2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7B-4FAA-A6F1-032E314CB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854792047333153"/>
          <c:y val="0.59453781276987094"/>
          <c:w val="0.33382656834594965"/>
          <c:h val="0.35218027657212064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</a:t>
            </a:r>
            <a:r>
              <a:rPr lang="es-ES" baseline="0"/>
              <a:t> IMPORTE </a:t>
            </a:r>
            <a:r>
              <a:rPr lang="es-ES"/>
              <a:t>DE ADJUDICACIÓN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898913848432472E-2"/>
          <c:y val="0.13764995425523327"/>
          <c:w val="0.67248416028964031"/>
          <c:h val="0.67146385250529272"/>
        </c:manualLayout>
      </c:layout>
      <c:pie3DChart>
        <c:varyColors val="1"/>
        <c:ser>
          <c:idx val="0"/>
          <c:order val="0"/>
          <c:tx>
            <c:strRef>
              <c:f>'2022_4T_Datos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465-406F-BA6A-27040790E510}"/>
              </c:ext>
            </c:extLst>
          </c:dPt>
          <c:dPt>
            <c:idx val="1"/>
            <c:bubble3D val="0"/>
            <c:explosion val="2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465-406F-BA6A-27040790E510}"/>
              </c:ext>
            </c:extLst>
          </c:dPt>
          <c:dPt>
            <c:idx val="2"/>
            <c:bubble3D val="0"/>
            <c:explosion val="12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465-406F-BA6A-27040790E510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8C55-4B9F-9D67-4C44F56BEE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'2022_4T_Datos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MARCO/SDA</c:v>
                </c:pt>
              </c:strCache>
            </c:strRef>
          </c:cat>
          <c:val>
            <c:numRef>
              <c:f>'2022_4T_Datos Estadisticos_c'!$K$8:$K$11</c:f>
              <c:numCache>
                <c:formatCode>0.00" "%</c:formatCode>
                <c:ptCount val="4"/>
                <c:pt idx="0">
                  <c:v>0.12495858919834817</c:v>
                </c:pt>
                <c:pt idx="1">
                  <c:v>0.81520565455709648</c:v>
                </c:pt>
                <c:pt idx="2">
                  <c:v>0</c:v>
                </c:pt>
                <c:pt idx="3">
                  <c:v>5.983575624455529E-2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22-41BE-B61E-0D0B71285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txPr>
          <a:bodyPr/>
          <a:lstStyle/>
          <a:p>
            <a:pPr>
              <a:defRPr sz="800" b="0" kern="1000" baseline="0">
                <a:latin typeface="Open Sans"/>
              </a:defRPr>
            </a:pPr>
            <a:endParaRPr lang="es-ES"/>
          </a:p>
        </c:txPr>
      </c:legendEntry>
      <c:layout>
        <c:manualLayout>
          <c:xMode val="edge"/>
          <c:yMode val="edge"/>
          <c:x val="0.64293778628047948"/>
          <c:y val="0.55633453046641401"/>
          <c:w val="0.32440566801064208"/>
          <c:h val="0.3728214179650981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7140" y="7214040"/>
    <xdr:ext cx="5508000" cy="356076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E391E2-A20A-487D-BE63-22D9043CF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49840" y="7230240"/>
    <xdr:ext cx="5790240" cy="351216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4FE462-71AE-42CC-82BC-DD71D7035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16439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AF615F44-F2AB-40EB-B0C5-2108865A2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16439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9330" y="7037220"/>
    <xdr:ext cx="5516640" cy="356652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B5E800-34D3-47BF-BAC2-C118A8D2F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37930" y="7027035"/>
    <xdr:ext cx="5833440" cy="3505319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CDDAE9-8E4E-4489-8CC6-3B9A54032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06755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71C94B0C-38CE-4538-A3D7-DC87AA4AE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06755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2"/>
  <sheetViews>
    <sheetView tabSelected="1" topLeftCell="A15" zoomScale="95" zoomScaleNormal="95" workbookViewId="0">
      <selection activeCell="H8" sqref="H8:H11"/>
    </sheetView>
  </sheetViews>
  <sheetFormatPr baseColWidth="10" defaultRowHeight="14.25"/>
  <cols>
    <col min="1" max="1" width="17" customWidth="1"/>
    <col min="2" max="2" width="28.875" customWidth="1"/>
    <col min="3" max="3" width="13.375" customWidth="1"/>
    <col min="4" max="4" width="15.625" customWidth="1"/>
    <col min="5" max="5" width="6.75" customWidth="1"/>
    <col min="6" max="6" width="23.5" customWidth="1"/>
    <col min="7" max="7" width="13.25" customWidth="1"/>
    <col min="8" max="8" width="18.625" customWidth="1"/>
    <col min="9" max="9" width="15.375" customWidth="1"/>
    <col min="10" max="10" width="13.625" customWidth="1"/>
    <col min="11" max="11" width="14.625" customWidth="1"/>
    <col min="12" max="64" width="10.625" customWidth="1"/>
  </cols>
  <sheetData>
    <row r="1" spans="1:64" ht="101.25" customHeight="1">
      <c r="A1" s="1"/>
      <c r="C1" s="48" t="s">
        <v>61</v>
      </c>
      <c r="D1" s="49"/>
      <c r="E1" s="49"/>
      <c r="F1" s="49"/>
      <c r="G1" s="49"/>
      <c r="H1" s="49"/>
      <c r="I1" s="49"/>
      <c r="J1" s="49"/>
      <c r="K1" s="49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23.25" customHeight="1">
      <c r="A2" s="46"/>
      <c r="B2" s="47"/>
      <c r="C2" s="45"/>
      <c r="D2" s="38"/>
      <c r="E2" s="39"/>
      <c r="F2" s="39"/>
      <c r="G2" s="2"/>
      <c r="H2" s="2"/>
      <c r="I2" s="2"/>
      <c r="J2" s="3"/>
      <c r="K2" s="4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29</v>
      </c>
      <c r="B3" s="9" t="s">
        <v>30</v>
      </c>
      <c r="C3" s="9" t="s">
        <v>31</v>
      </c>
      <c r="D3" s="10" t="s">
        <v>32</v>
      </c>
      <c r="E3" s="11"/>
      <c r="F3" s="50" t="s">
        <v>33</v>
      </c>
      <c r="G3" s="50"/>
      <c r="H3" s="50"/>
      <c r="I3" s="50"/>
      <c r="J3" s="50"/>
      <c r="K3" s="50"/>
    </row>
    <row r="4" spans="1:64" ht="16.5">
      <c r="A4" s="51" t="s">
        <v>34</v>
      </c>
      <c r="B4" s="40" t="s">
        <v>6</v>
      </c>
      <c r="C4" s="13">
        <v>1</v>
      </c>
      <c r="D4" s="14">
        <v>34.31</v>
      </c>
      <c r="E4" s="15"/>
      <c r="F4" s="52"/>
      <c r="G4" s="52"/>
      <c r="H4" s="52"/>
      <c r="I4" s="52"/>
      <c r="J4" s="52"/>
      <c r="K4" s="52"/>
    </row>
    <row r="5" spans="1:64" ht="16.5">
      <c r="A5" s="51"/>
      <c r="B5" s="40" t="s">
        <v>35</v>
      </c>
      <c r="C5" s="13">
        <v>1</v>
      </c>
      <c r="D5" s="14">
        <v>600000</v>
      </c>
      <c r="E5" s="15"/>
      <c r="F5" s="53" t="s">
        <v>36</v>
      </c>
      <c r="G5" s="53" t="s">
        <v>37</v>
      </c>
      <c r="H5" s="54" t="s">
        <v>38</v>
      </c>
      <c r="I5" s="54" t="s">
        <v>39</v>
      </c>
      <c r="J5" s="55" t="s">
        <v>40</v>
      </c>
      <c r="K5" s="55"/>
    </row>
    <row r="6" spans="1:64" ht="19.7" customHeight="1">
      <c r="A6" s="51"/>
      <c r="B6" s="41" t="s">
        <v>41</v>
      </c>
      <c r="C6" s="17">
        <f>+C4+C5</f>
        <v>2</v>
      </c>
      <c r="D6" s="18">
        <f>+D4+D5</f>
        <v>600034.31000000006</v>
      </c>
      <c r="E6" s="15"/>
      <c r="F6" s="53"/>
      <c r="G6" s="53"/>
      <c r="H6" s="54"/>
      <c r="I6" s="54"/>
      <c r="J6" s="54" t="s">
        <v>42</v>
      </c>
      <c r="K6" s="55" t="s">
        <v>43</v>
      </c>
    </row>
    <row r="7" spans="1:64" ht="18.399999999999999" customHeight="1">
      <c r="A7" s="51" t="s">
        <v>44</v>
      </c>
      <c r="B7" s="40" t="s">
        <v>6</v>
      </c>
      <c r="C7" s="13">
        <v>38</v>
      </c>
      <c r="D7" s="14">
        <v>88666.12</v>
      </c>
      <c r="E7" s="15"/>
      <c r="F7" s="53"/>
      <c r="G7" s="53"/>
      <c r="H7" s="54"/>
      <c r="I7" s="54"/>
      <c r="J7" s="54"/>
      <c r="K7" s="55"/>
    </row>
    <row r="8" spans="1:64" ht="16.5">
      <c r="A8" s="51"/>
      <c r="B8" s="40" t="s">
        <v>35</v>
      </c>
      <c r="C8" s="13">
        <v>3</v>
      </c>
      <c r="D8" s="14">
        <v>47900</v>
      </c>
      <c r="E8" s="15"/>
      <c r="F8" s="19" t="s">
        <v>17</v>
      </c>
      <c r="G8" s="20">
        <f>C4+C7+C12+C17+C22</f>
        <v>54</v>
      </c>
      <c r="H8" s="21">
        <v>108435.16</v>
      </c>
      <c r="I8" s="21">
        <f>D4+D7+D12+D17+D22</f>
        <v>108435.15999999999</v>
      </c>
      <c r="J8" s="22">
        <f>+H8/$H$12</f>
        <v>0.11791381661575744</v>
      </c>
      <c r="K8" s="23">
        <f>+I8/$I$12</f>
        <v>0.12495858919834817</v>
      </c>
    </row>
    <row r="9" spans="1:64" ht="16.5">
      <c r="A9" s="51"/>
      <c r="B9" s="40" t="s">
        <v>58</v>
      </c>
      <c r="C9" s="13">
        <v>0</v>
      </c>
      <c r="D9" s="14">
        <v>0</v>
      </c>
      <c r="E9" s="15"/>
      <c r="F9" s="19" t="s">
        <v>45</v>
      </c>
      <c r="G9" s="20">
        <f>C5+C8+C13+C18+C23</f>
        <v>6</v>
      </c>
      <c r="H9" s="21">
        <v>747567.21</v>
      </c>
      <c r="I9" s="21">
        <f>D5+D8+D13+D18+D23</f>
        <v>707410</v>
      </c>
      <c r="J9" s="22">
        <f t="shared" ref="J9:J11" si="0">+H9/$H$12</f>
        <v>0.81291439887111727</v>
      </c>
      <c r="K9" s="23">
        <f t="shared" ref="K9:K11" si="1">+I9/$I$12</f>
        <v>0.81520565455709648</v>
      </c>
    </row>
    <row r="10" spans="1:64" ht="16.5">
      <c r="A10" s="51"/>
      <c r="B10" s="40" t="s">
        <v>62</v>
      </c>
      <c r="C10" s="13">
        <v>0</v>
      </c>
      <c r="D10" s="14">
        <v>0</v>
      </c>
      <c r="E10" s="15"/>
      <c r="F10" s="19" t="s">
        <v>59</v>
      </c>
      <c r="G10" s="20">
        <f>C9+C14+C19+C24</f>
        <v>0</v>
      </c>
      <c r="H10" s="21">
        <v>0</v>
      </c>
      <c r="I10" s="21">
        <f>D9+D14+D19+D24</f>
        <v>0</v>
      </c>
      <c r="J10" s="22">
        <f t="shared" si="0"/>
        <v>0</v>
      </c>
      <c r="K10" s="23">
        <f t="shared" si="1"/>
        <v>0</v>
      </c>
    </row>
    <row r="11" spans="1:64" ht="16.5">
      <c r="A11" s="51"/>
      <c r="B11" s="41" t="s">
        <v>46</v>
      </c>
      <c r="C11" s="17">
        <f>SUM(C7:C10)</f>
        <v>41</v>
      </c>
      <c r="D11" s="18">
        <f>+D7+D8+D9+D10</f>
        <v>136566.12</v>
      </c>
      <c r="E11" s="15"/>
      <c r="F11" s="24" t="s">
        <v>64</v>
      </c>
      <c r="G11" s="20">
        <f>+C10+C15+C20+C25</f>
        <v>3</v>
      </c>
      <c r="H11" s="21">
        <v>63611.32</v>
      </c>
      <c r="I11" s="21">
        <f>D10+D15+D20+D25</f>
        <v>51923.6</v>
      </c>
      <c r="J11" s="22">
        <f t="shared" si="0"/>
        <v>6.9171784513125292E-2</v>
      </c>
      <c r="K11" s="23">
        <f t="shared" si="1"/>
        <v>5.983575624455529E-2</v>
      </c>
    </row>
    <row r="12" spans="1:64" ht="16.5">
      <c r="A12" s="51" t="s">
        <v>47</v>
      </c>
      <c r="B12" s="40" t="s">
        <v>6</v>
      </c>
      <c r="C12" s="13">
        <v>15</v>
      </c>
      <c r="D12" s="14">
        <v>19734.73</v>
      </c>
      <c r="E12" s="15"/>
      <c r="F12" s="42" t="s">
        <v>21</v>
      </c>
      <c r="G12" s="44">
        <f>SUM(G8:G11)</f>
        <v>63</v>
      </c>
      <c r="H12" s="26">
        <f>SUM(H8:H11)</f>
        <v>919613.69</v>
      </c>
      <c r="I12" s="26">
        <f>SUM(I8:I11)</f>
        <v>867768.76</v>
      </c>
      <c r="J12" s="27">
        <f>+J8+J9+J10+J11</f>
        <v>1</v>
      </c>
      <c r="K12" s="28">
        <f>+K8+K9+K10+K11</f>
        <v>0.99999999999999989</v>
      </c>
    </row>
    <row r="13" spans="1:64" ht="16.5">
      <c r="A13" s="51"/>
      <c r="B13" s="40" t="s">
        <v>35</v>
      </c>
      <c r="C13" s="13">
        <v>0</v>
      </c>
      <c r="D13" s="14">
        <v>0</v>
      </c>
      <c r="E13" s="15"/>
      <c r="F13" s="11"/>
      <c r="G13" s="11"/>
      <c r="H13" s="11"/>
      <c r="I13" s="11"/>
      <c r="J13" s="11"/>
    </row>
    <row r="14" spans="1:64" ht="16.5">
      <c r="A14" s="51"/>
      <c r="B14" s="40" t="s">
        <v>58</v>
      </c>
      <c r="C14" s="13">
        <v>0</v>
      </c>
      <c r="D14" s="14">
        <v>0</v>
      </c>
      <c r="E14" s="15"/>
      <c r="F14" s="11"/>
      <c r="G14" s="11"/>
      <c r="H14" s="11"/>
      <c r="I14" s="11"/>
      <c r="J14" s="11"/>
    </row>
    <row r="15" spans="1:64" ht="16.5">
      <c r="A15" s="51"/>
      <c r="B15" s="40" t="s">
        <v>62</v>
      </c>
      <c r="C15" s="13">
        <v>3</v>
      </c>
      <c r="D15" s="14">
        <v>51923.6</v>
      </c>
      <c r="E15" s="15"/>
      <c r="F15" s="56" t="s">
        <v>48</v>
      </c>
      <c r="G15" s="56"/>
      <c r="H15" s="56"/>
      <c r="I15" s="56"/>
      <c r="J15" s="56"/>
      <c r="K15" s="56"/>
    </row>
    <row r="16" spans="1:64" ht="16.5">
      <c r="A16" s="51"/>
      <c r="B16" s="41" t="s">
        <v>49</v>
      </c>
      <c r="C16" s="17">
        <f>SUM(C12:C15)</f>
        <v>18</v>
      </c>
      <c r="D16" s="18">
        <f>D12+D13+D15</f>
        <v>71658.33</v>
      </c>
      <c r="E16" s="15"/>
      <c r="F16" s="56"/>
      <c r="G16" s="56"/>
      <c r="H16" s="56"/>
      <c r="I16" s="56"/>
      <c r="J16" s="56"/>
      <c r="K16" s="56"/>
    </row>
    <row r="17" spans="1:11" ht="16.5">
      <c r="A17" s="58" t="s">
        <v>50</v>
      </c>
      <c r="B17" s="40" t="s">
        <v>6</v>
      </c>
      <c r="C17" s="13">
        <v>0</v>
      </c>
      <c r="D17" s="14">
        <v>0</v>
      </c>
      <c r="E17" s="15"/>
      <c r="F17" s="43"/>
      <c r="G17" s="43"/>
      <c r="H17" s="43"/>
      <c r="I17" s="43"/>
      <c r="J17" s="43"/>
      <c r="K17" s="43"/>
    </row>
    <row r="18" spans="1:11" ht="16.5" customHeight="1">
      <c r="A18" s="59"/>
      <c r="B18" s="40" t="s">
        <v>35</v>
      </c>
      <c r="C18" s="13">
        <v>2</v>
      </c>
      <c r="D18" s="14">
        <v>59510</v>
      </c>
      <c r="E18" s="15"/>
      <c r="F18" s="11"/>
      <c r="G18" s="11"/>
      <c r="H18" s="11"/>
      <c r="I18" s="11"/>
      <c r="J18" s="11"/>
    </row>
    <row r="19" spans="1:11" ht="16.5" customHeight="1">
      <c r="A19" s="59"/>
      <c r="B19" s="40" t="s">
        <v>58</v>
      </c>
      <c r="C19" s="13">
        <v>0</v>
      </c>
      <c r="D19" s="14">
        <v>0</v>
      </c>
      <c r="E19" s="15"/>
      <c r="F19" s="11"/>
      <c r="G19" s="11"/>
      <c r="H19" s="11"/>
      <c r="I19" s="11"/>
      <c r="J19" s="11"/>
    </row>
    <row r="20" spans="1:11" ht="16.5">
      <c r="A20" s="59"/>
      <c r="B20" s="40" t="s">
        <v>62</v>
      </c>
      <c r="C20" s="13">
        <v>0</v>
      </c>
      <c r="D20" s="14">
        <v>0</v>
      </c>
      <c r="E20" s="15"/>
      <c r="F20" s="56" t="s">
        <v>51</v>
      </c>
      <c r="G20" s="56"/>
      <c r="H20" s="56"/>
      <c r="I20" s="56"/>
      <c r="J20" s="56"/>
      <c r="K20" s="56"/>
    </row>
    <row r="21" spans="1:11" ht="16.5">
      <c r="A21" s="60"/>
      <c r="B21" s="41" t="s">
        <v>52</v>
      </c>
      <c r="C21" s="17">
        <f>SUM(C17:C20)</f>
        <v>2</v>
      </c>
      <c r="D21" s="18">
        <f>+D18+D20</f>
        <v>59510</v>
      </c>
      <c r="E21" s="11"/>
      <c r="F21" s="56"/>
      <c r="G21" s="56"/>
      <c r="H21" s="56"/>
      <c r="I21" s="56"/>
      <c r="J21" s="56"/>
      <c r="K21" s="56"/>
    </row>
    <row r="22" spans="1:11" ht="16.5">
      <c r="A22" s="51" t="s">
        <v>53</v>
      </c>
      <c r="B22" s="40" t="s">
        <v>6</v>
      </c>
      <c r="C22" s="13">
        <v>0</v>
      </c>
      <c r="D22" s="14">
        <v>0</v>
      </c>
      <c r="E22" s="11"/>
      <c r="F22" s="56"/>
      <c r="G22" s="56"/>
      <c r="H22" s="56"/>
      <c r="I22" s="56"/>
      <c r="J22" s="56"/>
      <c r="K22" s="56"/>
    </row>
    <row r="23" spans="1:11" ht="16.5">
      <c r="A23" s="51"/>
      <c r="B23" s="40" t="s">
        <v>35</v>
      </c>
      <c r="C23" s="13">
        <v>0</v>
      </c>
      <c r="D23" s="14">
        <v>0</v>
      </c>
      <c r="E23" s="11"/>
      <c r="F23" s="11"/>
      <c r="G23" s="11"/>
      <c r="H23" s="11"/>
      <c r="I23" s="11"/>
    </row>
    <row r="24" spans="1:11" ht="16.5">
      <c r="A24" s="51"/>
      <c r="B24" s="40" t="s">
        <v>58</v>
      </c>
      <c r="C24" s="13">
        <v>0</v>
      </c>
      <c r="D24" s="14">
        <v>0</v>
      </c>
      <c r="E24" s="11"/>
      <c r="F24" s="11"/>
      <c r="G24" s="11"/>
      <c r="H24" s="11"/>
      <c r="I24" s="11"/>
    </row>
    <row r="25" spans="1:11" ht="16.5">
      <c r="A25" s="51"/>
      <c r="B25" s="40" t="s">
        <v>62</v>
      </c>
      <c r="C25" s="13">
        <v>0</v>
      </c>
      <c r="D25" s="14">
        <v>0</v>
      </c>
      <c r="E25" s="11"/>
      <c r="F25" s="57"/>
      <c r="G25" s="57"/>
      <c r="H25" s="57"/>
      <c r="I25" s="57"/>
      <c r="J25" s="57"/>
      <c r="K25" s="57"/>
    </row>
    <row r="26" spans="1:11" ht="16.5">
      <c r="A26" s="51"/>
      <c r="B26" s="41" t="s">
        <v>54</v>
      </c>
      <c r="C26" s="17">
        <f>+C22+C23+C24+C25</f>
        <v>0</v>
      </c>
      <c r="D26" s="18">
        <f>+D22+D23+D25</f>
        <v>0</v>
      </c>
      <c r="E26" s="11"/>
      <c r="F26" s="57"/>
      <c r="G26" s="57"/>
      <c r="H26" s="57"/>
      <c r="I26" s="57"/>
      <c r="J26" s="57"/>
      <c r="K26" s="57"/>
    </row>
    <row r="27" spans="1:11" ht="16.5">
      <c r="A27" s="61" t="s">
        <v>55</v>
      </c>
      <c r="B27" s="61"/>
      <c r="C27" s="31">
        <f>+C6+C11+C16+C21+C26</f>
        <v>63</v>
      </c>
      <c r="D27" s="32">
        <f>+D6+D11+D16+D21+D26</f>
        <v>867768.76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33"/>
      <c r="F36" s="57"/>
      <c r="G36" s="57"/>
      <c r="H36" s="57"/>
      <c r="I36" s="57"/>
      <c r="J36" s="57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 ht="15.75">
      <c r="E37" s="33"/>
      <c r="F37" s="57"/>
      <c r="G37" s="57"/>
      <c r="H37" s="57"/>
      <c r="I37" s="57"/>
      <c r="J37" s="57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spans="1:64" ht="15.75">
      <c r="E38" s="33"/>
      <c r="F38" s="57"/>
      <c r="G38" s="57"/>
      <c r="H38" s="57"/>
      <c r="I38" s="57"/>
      <c r="J38" s="57"/>
      <c r="K38" s="29"/>
      <c r="L38" s="29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64" ht="15.75">
      <c r="A39" s="33"/>
      <c r="B39" s="33"/>
      <c r="C39" s="33"/>
      <c r="D39" s="33"/>
      <c r="F39" s="57"/>
      <c r="G39" s="57"/>
      <c r="H39" s="57"/>
      <c r="I39" s="34"/>
      <c r="J39" s="34"/>
      <c r="K39" s="35"/>
      <c r="L39" s="35"/>
    </row>
    <row r="40" spans="1:64" ht="15.75">
      <c r="A40" s="33"/>
      <c r="B40" s="33"/>
      <c r="C40" s="33"/>
      <c r="D40" s="33"/>
      <c r="F40" s="33"/>
      <c r="G40" s="36"/>
      <c r="H40" s="36"/>
      <c r="I40" s="36"/>
      <c r="J40" s="36"/>
    </row>
    <row r="41" spans="1:64" ht="15.75">
      <c r="A41" s="33"/>
      <c r="B41" s="33"/>
      <c r="C41" s="33"/>
      <c r="D41" s="33"/>
      <c r="F41" s="37"/>
      <c r="G41" s="36"/>
      <c r="H41" s="36"/>
      <c r="I41" s="36"/>
      <c r="J41" s="36"/>
    </row>
    <row r="42" spans="1:64" ht="15.75">
      <c r="F42" s="33"/>
      <c r="G42" s="36"/>
      <c r="H42" s="36"/>
      <c r="I42" s="33"/>
      <c r="J42" s="33"/>
    </row>
  </sheetData>
  <mergeCells count="25">
    <mergeCell ref="A27:B27"/>
    <mergeCell ref="F36:J36"/>
    <mergeCell ref="F37:J37"/>
    <mergeCell ref="F38:F39"/>
    <mergeCell ref="G38:G39"/>
    <mergeCell ref="H38:H39"/>
    <mergeCell ref="I38:J38"/>
    <mergeCell ref="A12:A16"/>
    <mergeCell ref="F15:K16"/>
    <mergeCell ref="F20:K22"/>
    <mergeCell ref="A22:A26"/>
    <mergeCell ref="F25:K26"/>
    <mergeCell ref="A17:A21"/>
    <mergeCell ref="C1:K1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</mergeCells>
  <pageMargins left="0" right="0" top="0.39370078740157483" bottom="0.3937007874015748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42"/>
  <sheetViews>
    <sheetView topLeftCell="A3" zoomScale="98" zoomScaleNormal="98" workbookViewId="0">
      <selection activeCell="D12" sqref="D12:D15"/>
    </sheetView>
  </sheetViews>
  <sheetFormatPr baseColWidth="10" defaultRowHeight="14.25"/>
  <cols>
    <col min="1" max="1" width="15.75" customWidth="1"/>
    <col min="2" max="2" width="27" customWidth="1"/>
    <col min="3" max="3" width="12.625" customWidth="1"/>
    <col min="4" max="4" width="18" customWidth="1"/>
    <col min="5" max="5" width="8.5" customWidth="1"/>
    <col min="6" max="6" width="30.5" customWidth="1"/>
    <col min="7" max="7" width="11" customWidth="1"/>
    <col min="8" max="8" width="18.625" customWidth="1"/>
    <col min="9" max="9" width="13.5" customWidth="1"/>
    <col min="10" max="10" width="13.375" customWidth="1"/>
    <col min="11" max="11" width="13.25" customWidth="1"/>
    <col min="12" max="64" width="10.625" customWidth="1"/>
  </cols>
  <sheetData>
    <row r="1" spans="1:64" ht="102" customHeight="1">
      <c r="A1" s="1"/>
      <c r="C1" s="62" t="s">
        <v>60</v>
      </c>
      <c r="D1" s="62"/>
      <c r="E1" s="62"/>
      <c r="F1" s="62"/>
      <c r="G1" s="62"/>
      <c r="H1" s="62"/>
      <c r="I1" s="62"/>
      <c r="J1" s="62"/>
      <c r="K1" s="62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12.7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0</v>
      </c>
      <c r="B3" s="9" t="s">
        <v>1</v>
      </c>
      <c r="C3" s="9" t="s">
        <v>2</v>
      </c>
      <c r="D3" s="10" t="s">
        <v>3</v>
      </c>
      <c r="E3" s="11"/>
      <c r="F3" s="50" t="s">
        <v>4</v>
      </c>
      <c r="G3" s="50"/>
      <c r="H3" s="50"/>
      <c r="I3" s="50"/>
      <c r="J3" s="50"/>
      <c r="K3" s="50"/>
    </row>
    <row r="4" spans="1:64" ht="16.5">
      <c r="A4" s="63" t="s">
        <v>5</v>
      </c>
      <c r="B4" s="12" t="s">
        <v>6</v>
      </c>
      <c r="C4" s="13">
        <v>1</v>
      </c>
      <c r="D4" s="14">
        <v>34.31</v>
      </c>
      <c r="E4" s="15"/>
      <c r="F4" s="52"/>
      <c r="G4" s="52"/>
      <c r="H4" s="52"/>
      <c r="I4" s="52"/>
      <c r="J4" s="52"/>
      <c r="K4" s="52"/>
    </row>
    <row r="5" spans="1:64" ht="16.5">
      <c r="A5" s="63"/>
      <c r="B5" s="12" t="s">
        <v>7</v>
      </c>
      <c r="C5" s="13">
        <v>1</v>
      </c>
      <c r="D5" s="14">
        <v>600000</v>
      </c>
      <c r="E5" s="15"/>
      <c r="F5" s="53" t="s">
        <v>8</v>
      </c>
      <c r="G5" s="53" t="s">
        <v>9</v>
      </c>
      <c r="H5" s="54" t="s">
        <v>10</v>
      </c>
      <c r="I5" s="54" t="s">
        <v>11</v>
      </c>
      <c r="J5" s="55" t="s">
        <v>12</v>
      </c>
      <c r="K5" s="55"/>
    </row>
    <row r="6" spans="1:64" ht="16.5">
      <c r="A6" s="63"/>
      <c r="B6" s="16" t="s">
        <v>13</v>
      </c>
      <c r="C6" s="17">
        <f>+C4+C5</f>
        <v>2</v>
      </c>
      <c r="D6" s="18">
        <f>+D4+D5</f>
        <v>600034.31000000006</v>
      </c>
      <c r="E6" s="15"/>
      <c r="F6" s="53"/>
      <c r="G6" s="53"/>
      <c r="H6" s="54"/>
      <c r="I6" s="54"/>
      <c r="J6" s="54" t="s">
        <v>14</v>
      </c>
      <c r="K6" s="55" t="s">
        <v>15</v>
      </c>
    </row>
    <row r="7" spans="1:64" ht="16.5">
      <c r="A7" s="63" t="s">
        <v>16</v>
      </c>
      <c r="B7" s="12" t="s">
        <v>6</v>
      </c>
      <c r="C7" s="13">
        <v>38</v>
      </c>
      <c r="D7" s="14">
        <v>88666.12</v>
      </c>
      <c r="E7" s="15"/>
      <c r="F7" s="53"/>
      <c r="G7" s="53"/>
      <c r="H7" s="54"/>
      <c r="I7" s="54"/>
      <c r="J7" s="54"/>
      <c r="K7" s="55"/>
    </row>
    <row r="8" spans="1:64" ht="16.5">
      <c r="A8" s="63"/>
      <c r="B8" s="12" t="s">
        <v>7</v>
      </c>
      <c r="C8" s="13">
        <v>3</v>
      </c>
      <c r="D8" s="14">
        <v>47900</v>
      </c>
      <c r="E8" s="15"/>
      <c r="F8" s="19" t="s">
        <v>17</v>
      </c>
      <c r="G8" s="20">
        <f>C4+C7+C12+C17+C22</f>
        <v>54</v>
      </c>
      <c r="H8" s="21">
        <v>108435.16</v>
      </c>
      <c r="I8" s="21">
        <f>D4+D7+D12+D17+D22</f>
        <v>108435.15999999999</v>
      </c>
      <c r="J8" s="22">
        <f>+H8/$H$12</f>
        <v>0.11791381661575744</v>
      </c>
      <c r="K8" s="23">
        <f>+I8/$I$12</f>
        <v>0.12495858919834817</v>
      </c>
    </row>
    <row r="9" spans="1:64" ht="16.5">
      <c r="A9" s="63"/>
      <c r="B9" s="12" t="s">
        <v>56</v>
      </c>
      <c r="C9" s="13">
        <v>0</v>
      </c>
      <c r="D9" s="14">
        <v>0</v>
      </c>
      <c r="E9" s="15"/>
      <c r="F9" s="19" t="s">
        <v>18</v>
      </c>
      <c r="G9" s="20">
        <f>C5+C8+C13+C18+C23</f>
        <v>6</v>
      </c>
      <c r="H9" s="21">
        <v>747567.21</v>
      </c>
      <c r="I9" s="21">
        <f>D5+D8+D13+D18+D23</f>
        <v>707410</v>
      </c>
      <c r="J9" s="22">
        <f>+H9/$H$12</f>
        <v>0.81291439887111727</v>
      </c>
      <c r="K9" s="23">
        <f>+I9/$I$12</f>
        <v>0.81520565455709648</v>
      </c>
    </row>
    <row r="10" spans="1:64" ht="16.5">
      <c r="A10" s="63"/>
      <c r="B10" s="12" t="s">
        <v>63</v>
      </c>
      <c r="C10" s="13">
        <v>0</v>
      </c>
      <c r="D10" s="14">
        <v>0</v>
      </c>
      <c r="E10" s="15"/>
      <c r="F10" s="19" t="s">
        <v>57</v>
      </c>
      <c r="G10" s="20">
        <f>C9</f>
        <v>0</v>
      </c>
      <c r="H10" s="21">
        <v>0</v>
      </c>
      <c r="I10" s="21">
        <f>D9+D14+D19+D24</f>
        <v>0</v>
      </c>
      <c r="J10" s="22">
        <f>+H10/$H$12</f>
        <v>0</v>
      </c>
      <c r="K10" s="23">
        <f>+I10/$I$12</f>
        <v>0</v>
      </c>
    </row>
    <row r="11" spans="1:64" ht="16.5">
      <c r="A11" s="63"/>
      <c r="B11" s="16" t="s">
        <v>19</v>
      </c>
      <c r="C11" s="17">
        <f>SUM(C7:C10)</f>
        <v>41</v>
      </c>
      <c r="D11" s="18">
        <f>+D7+D8+D9+D10</f>
        <v>136566.12</v>
      </c>
      <c r="E11" s="15"/>
      <c r="F11" s="24" t="s">
        <v>65</v>
      </c>
      <c r="G11" s="20">
        <f>+C10+C15+C20+C25</f>
        <v>3</v>
      </c>
      <c r="H11" s="21">
        <v>63611.32</v>
      </c>
      <c r="I11" s="21">
        <f>D10+D15+D20+D25</f>
        <v>51923.6</v>
      </c>
      <c r="J11" s="22">
        <f>+H11/$H$12</f>
        <v>6.9171784513125292E-2</v>
      </c>
      <c r="K11" s="23">
        <f>+I11/$I$12</f>
        <v>5.983575624455529E-2</v>
      </c>
    </row>
    <row r="12" spans="1:64" ht="16.5">
      <c r="A12" s="63" t="s">
        <v>20</v>
      </c>
      <c r="B12" s="12" t="s">
        <v>6</v>
      </c>
      <c r="C12" s="13">
        <v>15</v>
      </c>
      <c r="D12" s="14">
        <v>19734.73</v>
      </c>
      <c r="E12" s="15"/>
      <c r="F12" s="25" t="s">
        <v>21</v>
      </c>
      <c r="G12" s="44">
        <f>+G8+G9+G10+G11</f>
        <v>63</v>
      </c>
      <c r="H12" s="26">
        <f>SUM(H8:H11)</f>
        <v>919613.69</v>
      </c>
      <c r="I12" s="26">
        <f>SUM(I8:I11)</f>
        <v>867768.76</v>
      </c>
      <c r="J12" s="27">
        <f>+J8+J9+J10+J11</f>
        <v>1</v>
      </c>
      <c r="K12" s="28">
        <f>+K8+K9+K10+K11</f>
        <v>0.99999999999999989</v>
      </c>
    </row>
    <row r="13" spans="1:64" ht="16.5">
      <c r="A13" s="63"/>
      <c r="B13" s="12" t="s">
        <v>7</v>
      </c>
      <c r="C13" s="13">
        <v>0</v>
      </c>
      <c r="D13" s="14">
        <v>0</v>
      </c>
      <c r="E13" s="15"/>
      <c r="F13" s="11"/>
      <c r="G13" s="11"/>
      <c r="H13" s="11"/>
      <c r="I13" s="11"/>
      <c r="J13" s="11"/>
    </row>
    <row r="14" spans="1:64" ht="16.5">
      <c r="A14" s="63"/>
      <c r="B14" s="12" t="s">
        <v>56</v>
      </c>
      <c r="C14" s="13">
        <v>0</v>
      </c>
      <c r="D14" s="14">
        <v>0</v>
      </c>
      <c r="E14" s="15"/>
      <c r="F14" s="11"/>
      <c r="G14" s="11"/>
      <c r="H14" s="11"/>
      <c r="I14" s="11"/>
      <c r="J14" s="11"/>
    </row>
    <row r="15" spans="1:64" ht="16.5">
      <c r="A15" s="63"/>
      <c r="B15" s="12" t="s">
        <v>63</v>
      </c>
      <c r="C15" s="13">
        <v>3</v>
      </c>
      <c r="D15" s="14">
        <v>51923.6</v>
      </c>
      <c r="E15" s="15"/>
      <c r="F15" s="64" t="s">
        <v>22</v>
      </c>
      <c r="G15" s="64"/>
      <c r="H15" s="64"/>
      <c r="I15" s="64"/>
      <c r="J15" s="64"/>
      <c r="K15" s="64"/>
    </row>
    <row r="16" spans="1:64" ht="16.5">
      <c r="A16" s="63"/>
      <c r="B16" s="16" t="s">
        <v>23</v>
      </c>
      <c r="C16" s="17">
        <f>SUM(C12:C15)</f>
        <v>18</v>
      </c>
      <c r="D16" s="18">
        <f>D12+D13+D15</f>
        <v>71658.33</v>
      </c>
      <c r="E16" s="15"/>
      <c r="F16" s="64"/>
      <c r="G16" s="64"/>
      <c r="H16" s="64"/>
      <c r="I16" s="64"/>
      <c r="J16" s="64"/>
      <c r="K16" s="64"/>
    </row>
    <row r="17" spans="1:11" ht="16.5">
      <c r="A17" s="65" t="s">
        <v>24</v>
      </c>
      <c r="B17" s="12" t="s">
        <v>6</v>
      </c>
      <c r="C17" s="13">
        <v>0</v>
      </c>
      <c r="D17" s="14">
        <v>0</v>
      </c>
      <c r="E17" s="15"/>
      <c r="F17" s="29"/>
      <c r="G17" s="29"/>
      <c r="H17" s="29"/>
      <c r="I17" s="29"/>
      <c r="J17" s="29"/>
      <c r="K17" s="29"/>
    </row>
    <row r="18" spans="1:11" ht="16.5" customHeight="1">
      <c r="A18" s="59"/>
      <c r="B18" s="30" t="s">
        <v>7</v>
      </c>
      <c r="C18" s="13">
        <v>2</v>
      </c>
      <c r="D18" s="14">
        <v>59510</v>
      </c>
      <c r="E18" s="15"/>
      <c r="F18" s="11"/>
      <c r="G18" s="11"/>
      <c r="H18" s="11"/>
      <c r="I18" s="11"/>
      <c r="J18" s="11"/>
    </row>
    <row r="19" spans="1:11" ht="16.5" customHeight="1">
      <c r="A19" s="59"/>
      <c r="B19" s="30" t="s">
        <v>56</v>
      </c>
      <c r="C19" s="13">
        <v>0</v>
      </c>
      <c r="D19" s="14">
        <v>0</v>
      </c>
      <c r="E19" s="15"/>
      <c r="F19" s="11"/>
      <c r="G19" s="11"/>
      <c r="H19" s="11"/>
      <c r="I19" s="11"/>
      <c r="J19" s="11"/>
    </row>
    <row r="20" spans="1:11" ht="16.5">
      <c r="A20" s="59"/>
      <c r="B20" s="30" t="s">
        <v>63</v>
      </c>
      <c r="C20" s="13">
        <v>0</v>
      </c>
      <c r="D20" s="14">
        <v>0</v>
      </c>
      <c r="E20" s="15"/>
      <c r="F20" s="64" t="s">
        <v>25</v>
      </c>
      <c r="G20" s="64"/>
      <c r="H20" s="64"/>
      <c r="I20" s="64"/>
      <c r="J20" s="64"/>
      <c r="K20" s="64"/>
    </row>
    <row r="21" spans="1:11" ht="16.5">
      <c r="A21" s="60"/>
      <c r="B21" s="16" t="s">
        <v>26</v>
      </c>
      <c r="C21" s="17">
        <f>SUM(C17:C20)</f>
        <v>2</v>
      </c>
      <c r="D21" s="18">
        <f>+D18+D20</f>
        <v>59510</v>
      </c>
      <c r="E21" s="11"/>
      <c r="F21" s="64"/>
      <c r="G21" s="64"/>
      <c r="H21" s="64"/>
      <c r="I21" s="64"/>
      <c r="J21" s="64"/>
      <c r="K21" s="64"/>
    </row>
    <row r="22" spans="1:11" ht="16.5">
      <c r="A22" s="63" t="s">
        <v>27</v>
      </c>
      <c r="B22" s="12" t="s">
        <v>6</v>
      </c>
      <c r="C22" s="13">
        <v>0</v>
      </c>
      <c r="D22" s="14">
        <v>0</v>
      </c>
      <c r="E22" s="11"/>
      <c r="F22" s="64"/>
      <c r="G22" s="64"/>
      <c r="H22" s="64"/>
      <c r="I22" s="64"/>
      <c r="J22" s="64"/>
      <c r="K22" s="64"/>
    </row>
    <row r="23" spans="1:11" ht="16.5">
      <c r="A23" s="63"/>
      <c r="B23" s="12" t="s">
        <v>7</v>
      </c>
      <c r="C23" s="13">
        <v>0</v>
      </c>
      <c r="D23" s="14">
        <v>0</v>
      </c>
      <c r="E23" s="11"/>
      <c r="F23" s="64"/>
      <c r="G23" s="64"/>
      <c r="H23" s="64"/>
      <c r="I23" s="64"/>
      <c r="J23" s="64"/>
      <c r="K23" s="64"/>
    </row>
    <row r="24" spans="1:11" ht="16.5">
      <c r="A24" s="63"/>
      <c r="B24" s="12" t="s">
        <v>56</v>
      </c>
      <c r="C24" s="13">
        <v>0</v>
      </c>
      <c r="D24" s="14">
        <v>0</v>
      </c>
      <c r="E24" s="11"/>
      <c r="F24" s="29"/>
      <c r="G24" s="29"/>
      <c r="H24" s="29"/>
      <c r="I24" s="29"/>
      <c r="J24" s="29"/>
      <c r="K24" s="29"/>
    </row>
    <row r="25" spans="1:11" ht="16.5">
      <c r="A25" s="63"/>
      <c r="B25" s="12" t="s">
        <v>63</v>
      </c>
      <c r="C25" s="13">
        <v>0</v>
      </c>
      <c r="D25" s="14">
        <v>0</v>
      </c>
      <c r="E25" s="11"/>
      <c r="F25" s="11"/>
      <c r="G25" s="11"/>
      <c r="H25" s="11"/>
      <c r="I25" s="11"/>
    </row>
    <row r="26" spans="1:11" ht="16.5">
      <c r="A26" s="63"/>
      <c r="B26" s="16" t="s">
        <v>28</v>
      </c>
      <c r="C26" s="17">
        <f>+C22+C23+C24+C25</f>
        <v>0</v>
      </c>
      <c r="D26" s="18">
        <f>+D22+D23+D25</f>
        <v>0</v>
      </c>
      <c r="E26" s="11"/>
      <c r="F26" s="11"/>
      <c r="G26" s="11"/>
      <c r="H26" s="11"/>
      <c r="I26" s="11"/>
    </row>
    <row r="27" spans="1:11" ht="16.5">
      <c r="A27" s="61" t="s">
        <v>21</v>
      </c>
      <c r="B27" s="61"/>
      <c r="C27" s="31">
        <f>+C6+C11+C16+C21+C26</f>
        <v>63</v>
      </c>
      <c r="D27" s="32">
        <f>+D6+D11+D16+D21+D26</f>
        <v>867768.76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33"/>
      <c r="F36" s="57"/>
      <c r="G36" s="57"/>
      <c r="H36" s="57"/>
      <c r="I36" s="57"/>
      <c r="J36" s="57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 ht="15.75">
      <c r="E37" s="33"/>
      <c r="F37" s="57"/>
      <c r="G37" s="57"/>
      <c r="H37" s="57"/>
      <c r="I37" s="57"/>
      <c r="J37" s="57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spans="1:64" ht="15.75">
      <c r="E38" s="33"/>
      <c r="F38" s="57"/>
      <c r="G38" s="57"/>
      <c r="H38" s="57"/>
      <c r="I38" s="57"/>
      <c r="J38" s="57"/>
      <c r="K38" s="29"/>
      <c r="L38" s="29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64" ht="15.75">
      <c r="A39" s="33"/>
      <c r="B39" s="33"/>
      <c r="C39" s="33"/>
      <c r="D39" s="33"/>
      <c r="F39" s="57"/>
      <c r="G39" s="57"/>
      <c r="H39" s="57"/>
      <c r="I39" s="34"/>
      <c r="J39" s="34"/>
      <c r="K39" s="35"/>
      <c r="L39" s="35"/>
    </row>
    <row r="40" spans="1:64" ht="15.75">
      <c r="A40" s="33"/>
      <c r="B40" s="33"/>
      <c r="C40" s="33"/>
      <c r="D40" s="33"/>
      <c r="F40" s="33"/>
      <c r="G40" s="36"/>
      <c r="H40" s="36"/>
      <c r="I40" s="36"/>
      <c r="J40" s="36"/>
    </row>
    <row r="41" spans="1:64" ht="15.75">
      <c r="A41" s="33"/>
      <c r="B41" s="33"/>
      <c r="C41" s="33"/>
      <c r="D41" s="33"/>
      <c r="F41" s="37"/>
      <c r="G41" s="36"/>
      <c r="H41" s="36"/>
      <c r="I41" s="36"/>
      <c r="J41" s="36"/>
    </row>
    <row r="42" spans="1:64" ht="15.75">
      <c r="F42" s="33"/>
      <c r="G42" s="36"/>
      <c r="H42" s="36"/>
      <c r="I42" s="33"/>
      <c r="J42" s="33"/>
    </row>
  </sheetData>
  <mergeCells count="25">
    <mergeCell ref="F38:F39"/>
    <mergeCell ref="G38:G39"/>
    <mergeCell ref="H38:H39"/>
    <mergeCell ref="I38:J38"/>
    <mergeCell ref="A17:A21"/>
    <mergeCell ref="A12:A16"/>
    <mergeCell ref="F15:K16"/>
    <mergeCell ref="A27:B27"/>
    <mergeCell ref="F36:J36"/>
    <mergeCell ref="F37:J37"/>
    <mergeCell ref="F20:K23"/>
    <mergeCell ref="A22:A26"/>
    <mergeCell ref="C1:K1"/>
    <mergeCell ref="A2:K2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</mergeCells>
  <pageMargins left="0" right="0" top="0.39370078740157483" bottom="0.3937007874015748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2022_4T_Dades Estadistiques_v</vt:lpstr>
      <vt:lpstr>2022_4T_Datos Estadisticos_c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2021-11-02T14:58:18Z</dcterms:created>
  <dcterms:modified xsi:type="dcterms:W3CDTF">2023-02-01T09:36:28Z</dcterms:modified>
</cp:coreProperties>
</file>