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8A890610-62C1-4C73-AB0A-A466DD3FF1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_4T_Contractes_NO_menors" sheetId="7" r:id="rId1"/>
    <sheet name="2023_4T_Contratos_NO_menores_C" sheetId="2" r:id="rId2"/>
    <sheet name="2023_4T Prorrogas" sheetId="4" r:id="rId3"/>
    <sheet name="2023_4T Modificacions" sheetId="8" r:id="rId4"/>
  </sheets>
  <definedNames>
    <definedName name="_Hlk73716992" localSheetId="3">'2023_4T Modificacions'!#REF!</definedName>
    <definedName name="_Hlk73716992" localSheetId="2">'2023_4T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7" l="1"/>
  <c r="V17" i="7" s="1"/>
  <c r="W17" i="7" s="1"/>
  <c r="Q17" i="7"/>
  <c r="K17" i="7"/>
  <c r="L17" i="7" s="1"/>
  <c r="V16" i="7"/>
  <c r="U16" i="7"/>
  <c r="Q16" i="7"/>
  <c r="K16" i="7"/>
  <c r="L16" i="7" s="1"/>
  <c r="W15" i="7"/>
  <c r="V15" i="7"/>
  <c r="Q15" i="7"/>
  <c r="L15" i="7"/>
  <c r="V14" i="7"/>
  <c r="Q14" i="7"/>
  <c r="K14" i="7"/>
  <c r="L14" i="7" s="1"/>
  <c r="U17" i="2"/>
  <c r="V17" i="2" s="1"/>
  <c r="U16" i="2"/>
  <c r="V16" i="2" s="1"/>
  <c r="K17" i="2"/>
  <c r="L17" i="2" s="1"/>
  <c r="K16" i="2"/>
  <c r="L16" i="2" s="1"/>
  <c r="Q17" i="2"/>
  <c r="Q16" i="2"/>
  <c r="V15" i="2"/>
  <c r="W15" i="2" s="1"/>
  <c r="Q15" i="2"/>
  <c r="L15" i="2"/>
  <c r="V14" i="2"/>
  <c r="W14" i="2" s="1"/>
  <c r="Q14" i="2"/>
  <c r="L14" i="2"/>
  <c r="K14" i="2"/>
  <c r="W16" i="7" l="1"/>
  <c r="W14" i="7"/>
  <c r="W16" i="2"/>
  <c r="W17" i="2"/>
  <c r="U13" i="7"/>
  <c r="V13" i="7" s="1"/>
  <c r="Q13" i="7"/>
  <c r="K13" i="7"/>
  <c r="L13" i="7" s="1"/>
  <c r="U13" i="2"/>
  <c r="V13" i="2" s="1"/>
  <c r="Q13" i="2"/>
  <c r="K13" i="2"/>
  <c r="L13" i="2" s="1"/>
  <c r="U12" i="7"/>
  <c r="V12" i="7" s="1"/>
  <c r="Q12" i="7"/>
  <c r="K12" i="7"/>
  <c r="L12" i="7" s="1"/>
  <c r="U12" i="2"/>
  <c r="V12" i="2" s="1"/>
  <c r="Q12" i="2"/>
  <c r="K12" i="2"/>
  <c r="L12" i="2" s="1"/>
  <c r="U11" i="7"/>
  <c r="V11" i="7" s="1"/>
  <c r="Q11" i="7"/>
  <c r="K11" i="7"/>
  <c r="L11" i="7" s="1"/>
  <c r="U11" i="2"/>
  <c r="V11" i="2" s="1"/>
  <c r="Q11" i="2"/>
  <c r="K11" i="2"/>
  <c r="L11" i="2" s="1"/>
  <c r="N11" i="4"/>
  <c r="M11" i="4"/>
  <c r="L11" i="4"/>
  <c r="N10" i="4"/>
  <c r="N9" i="4"/>
  <c r="N8" i="4"/>
  <c r="N6" i="4"/>
  <c r="N5" i="4"/>
  <c r="W13" i="7" l="1"/>
  <c r="W11" i="2"/>
  <c r="W11" i="7"/>
  <c r="W12" i="7"/>
  <c r="W13" i="2"/>
  <c r="W12" i="2"/>
  <c r="U10" i="7"/>
  <c r="V10" i="7" s="1"/>
  <c r="Q10" i="7"/>
  <c r="K10" i="7"/>
  <c r="L10" i="7" s="1"/>
  <c r="U10" i="2"/>
  <c r="V10" i="2" s="1"/>
  <c r="Q10" i="2"/>
  <c r="K10" i="2"/>
  <c r="L10" i="2" s="1"/>
  <c r="J7" i="8"/>
  <c r="J8" i="8" s="1"/>
  <c r="P6" i="8"/>
  <c r="O6" i="8"/>
  <c r="K6" i="8"/>
  <c r="N8" i="8"/>
  <c r="O7" i="8"/>
  <c r="O8" i="8" s="1"/>
  <c r="I8" i="8"/>
  <c r="P5" i="8"/>
  <c r="K5" i="8"/>
  <c r="W10" i="2" l="1"/>
  <c r="W10" i="7"/>
  <c r="P7" i="8"/>
  <c r="P8" i="8" s="1"/>
  <c r="K7" i="8"/>
  <c r="K8" i="8" s="1"/>
  <c r="U9" i="7" l="1"/>
  <c r="V9" i="7" s="1"/>
  <c r="Q9" i="7"/>
  <c r="K9" i="7"/>
  <c r="L9" i="7" s="1"/>
  <c r="W9" i="7" l="1"/>
  <c r="U9" i="2"/>
  <c r="V9" i="2" s="1"/>
  <c r="Q9" i="2"/>
  <c r="K9" i="2"/>
  <c r="L9" i="2" s="1"/>
  <c r="U8" i="7"/>
  <c r="V8" i="7" s="1"/>
  <c r="Q8" i="7"/>
  <c r="K8" i="7"/>
  <c r="L8" i="7" s="1"/>
  <c r="W9" i="2" l="1"/>
  <c r="W8" i="7"/>
  <c r="U8" i="2"/>
  <c r="V8" i="2" s="1"/>
  <c r="Q8" i="2"/>
  <c r="K8" i="2"/>
  <c r="L8" i="2" s="1"/>
  <c r="U7" i="7"/>
  <c r="V7" i="7" s="1"/>
  <c r="Q7" i="7"/>
  <c r="K7" i="7"/>
  <c r="L7" i="7" s="1"/>
  <c r="U6" i="7"/>
  <c r="V6" i="7" s="1"/>
  <c r="Q6" i="7"/>
  <c r="K6" i="7"/>
  <c r="L6" i="7" s="1"/>
  <c r="U7" i="2"/>
  <c r="V7" i="2" s="1"/>
  <c r="Q7" i="2"/>
  <c r="K7" i="2"/>
  <c r="L7" i="2" s="1"/>
  <c r="W7" i="2" l="1"/>
  <c r="W8" i="2"/>
  <c r="W7" i="7"/>
  <c r="W6" i="7"/>
  <c r="U6" i="2" l="1"/>
  <c r="V6" i="2" s="1"/>
  <c r="Q6" i="2"/>
  <c r="K6" i="2"/>
  <c r="L6" i="2" s="1"/>
  <c r="U5" i="7"/>
  <c r="V5" i="7" s="1"/>
  <c r="Q5" i="7"/>
  <c r="K5" i="7"/>
  <c r="L5" i="7" s="1"/>
  <c r="U5" i="2"/>
  <c r="V5" i="2" s="1"/>
  <c r="Q5" i="2"/>
  <c r="K5" i="2"/>
  <c r="L5" i="2" s="1"/>
  <c r="W6" i="2" l="1"/>
  <c r="W5" i="7"/>
  <c r="W5" i="2"/>
  <c r="U4" i="7" l="1"/>
  <c r="V4" i="7" s="1"/>
  <c r="Q4" i="7"/>
  <c r="K4" i="7"/>
  <c r="L4" i="7" s="1"/>
  <c r="J18" i="7"/>
  <c r="M18" i="7"/>
  <c r="T18" i="7"/>
  <c r="W4" i="7" l="1"/>
  <c r="T18" i="2" l="1"/>
  <c r="M18" i="2"/>
  <c r="J18" i="2"/>
  <c r="U4" i="2" l="1"/>
  <c r="Q4" i="2"/>
  <c r="K4" i="2"/>
  <c r="V18" i="7" l="1"/>
  <c r="U18" i="7"/>
  <c r="L18" i="7"/>
  <c r="K18" i="7"/>
  <c r="V4" i="2"/>
  <c r="U18" i="2"/>
  <c r="L4" i="2"/>
  <c r="L18" i="2" s="1"/>
  <c r="K18" i="2"/>
  <c r="W18" i="7" l="1"/>
  <c r="W4" i="2"/>
  <c r="V18" i="2"/>
  <c r="W18" i="2" s="1"/>
</calcChain>
</file>

<file path=xl/sharedStrings.xml><?xml version="1.0" encoding="utf-8"?>
<sst xmlns="http://schemas.openxmlformats.org/spreadsheetml/2006/main" count="543" uniqueCount="269">
  <si>
    <t>OBJECTE</t>
  </si>
  <si>
    <t>CAPÍTOL</t>
  </si>
  <si>
    <t>IVA</t>
  </si>
  <si>
    <t>AM</t>
  </si>
  <si>
    <t>1 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</si>
  <si>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</si>
  <si>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</si>
  <si>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</si>
  <si>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</si>
  <si>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</si>
  <si>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</si>
  <si>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</si>
  <si>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</si>
  <si>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</si>
  <si>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</si>
  <si>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</si>
  <si>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</si>
  <si>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</si>
  <si>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</si>
  <si>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</si>
  <si>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</si>
  <si>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</si>
  <si>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</si>
  <si>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</si>
  <si>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</si>
  <si>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</si>
  <si>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</si>
  <si>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</si>
  <si>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</si>
  <si>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</si>
  <si>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</si>
  <si>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</si>
  <si>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</si>
  <si>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</si>
  <si>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</si>
  <si>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</si>
  <si>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</si>
  <si>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</si>
  <si>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</si>
  <si>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</si>
  <si>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</si>
  <si>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</si>
  <si>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NO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</si>
  <si>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</si>
  <si>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</si>
  <si>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</si>
  <si>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</si>
  <si>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</si>
  <si>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</si>
  <si>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</si>
  <si>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</si>
  <si>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</si>
  <si>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</si>
  <si>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</si>
  <si>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</si>
  <si>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</si>
  <si>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</si>
  <si>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</si>
  <si>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</si>
  <si>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</si>
  <si>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</si>
  <si>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</si>
  <si>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</si>
  <si>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</si>
  <si>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</si>
  <si>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</si>
  <si>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</si>
  <si>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ADJUDICATARI</t>
  </si>
  <si>
    <t>Import
Sense IVA</t>
  </si>
  <si>
    <t>Preu contracte</t>
  </si>
  <si>
    <t>NIF/CIF</t>
  </si>
  <si>
    <t>NOM / RAÓ SOCIAL</t>
  </si>
  <si>
    <t>12M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</si>
  <si>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</si>
  <si>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</si>
  <si>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</si>
  <si>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</si>
  <si>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</si>
  <si>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</si>
  <si>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</si>
  <si>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</si>
  <si>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</si>
  <si>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</si>
  <si>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</si>
  <si>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</si>
  <si>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</si>
  <si>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</si>
  <si>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</si>
  <si>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</si>
  <si>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</si>
  <si>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</si>
  <si>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</si>
  <si>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</si>
  <si>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</si>
  <si>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</si>
  <si>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</si>
  <si>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</si>
  <si>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</si>
  <si>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Perfil contratante</t>
  </si>
  <si>
    <t>PROCEDIMENT:</t>
  </si>
  <si>
    <t>TIPUS DE CONTRACTE:</t>
  </si>
  <si>
    <t>DURACIÓ:</t>
  </si>
  <si>
    <t>ESTAT:</t>
  </si>
  <si>
    <t>DATA FINAL PRORROGA</t>
  </si>
  <si>
    <t>B83782284</t>
  </si>
  <si>
    <t>2022/F12_01/000001</t>
  </si>
  <si>
    <t>SDA: especifico en el marco de un Sistema Dinámico de Adquisición</t>
  </si>
  <si>
    <t>2 / 6</t>
  </si>
  <si>
    <t>Servicio de Agencia de Viajes</t>
  </si>
  <si>
    <t>48</t>
  </si>
  <si>
    <t>01/04/2023</t>
  </si>
  <si>
    <t>31/03/2024</t>
  </si>
  <si>
    <t>VB GLOBAL GROUP, SL</t>
  </si>
  <si>
    <t>Única / Una</t>
  </si>
  <si>
    <t>Serveis d'Agència de Viatges</t>
  </si>
  <si>
    <t>Del 26/01/2023 al 04/04/2024</t>
  </si>
  <si>
    <t>A86340098</t>
  </si>
  <si>
    <t>CLECE SEGURIDAD, SAU</t>
  </si>
  <si>
    <t>El contrato se perfecciona con su adjudicación. Clausula 25.4. PCAP AM 6/18CC</t>
  </si>
  <si>
    <t>1469698Y</t>
  </si>
  <si>
    <t>El contracte es perfecciona amb la seua adjudicació. Clausula 25.4. PCAP AM 6/18CC</t>
  </si>
  <si>
    <t>1469417H</t>
  </si>
  <si>
    <t>2 A</t>
  </si>
  <si>
    <t>A83052407</t>
  </si>
  <si>
    <t>SOCIEDAD ESTATAL CORREOS Y TELEGRAFOS SA SME</t>
  </si>
  <si>
    <t>El contrato se perfecciona con su adjudicación. Clausula 25.1 PCAP AM 1/22CC</t>
  </si>
  <si>
    <t>El contracte es perfecciona amb la seua adjudicació. Clausula 25.1 PCAP AM 1/22CC</t>
  </si>
  <si>
    <t>Servicio de Prevención Ajeno, en las especialidades de seguridad en el trabajo, ergonomía y psicosociología aplicada, higiene industrial, así como la vigilancia de la salud</t>
  </si>
  <si>
    <t>Serveis de Prevenció Alié, en les especialitats de seguretat en el treball, ergonomia i psicosociologia aplicada, higiene industrial, així com la vigilància de la salut</t>
  </si>
  <si>
    <t>384</t>
  </si>
  <si>
    <t>24/06/2023</t>
  </si>
  <si>
    <t>23/06/2024</t>
  </si>
  <si>
    <t>UNIMAT PREVENCIÓN, SL</t>
  </si>
  <si>
    <t>Segunda / Dos</t>
  </si>
  <si>
    <t>B97754915</t>
  </si>
  <si>
    <t>Servicios de vigilancia, instalación y mantenimiento del sistema anti-intrusión, conexión a la central receptora de alarmas y servicio de acuda, correspondiente al inmueble sito en la calle Navellos 14, puerta 3, de la ciudad de València, donde ubica su sede la Agencia; contrato basado en el Acuerdo Marco 6/18CC Servicios de Vigilancia y seguridad para los edificios de la Administración de la Generalitat, SPI y entidades adheridas</t>
  </si>
  <si>
    <t>Servicios postales de la Agencia, mediante contrato basado en el Acuerdo Marco 1/22CC Servicios postales y paquetería de la Administración de la Generalitat, su Sector Público Instrumental y entidades adheridas</t>
  </si>
  <si>
    <t>Serveis de vigilància, instal·lació i manteniment del sistema anti-intrusió, connexió a la central receptora d'alarmes i servici d'acudisca, corresponent a l'immoble situat al carrer Navellos 14, porta 3, de la ciutat de València, on situa la seua seu l'Agència; contracte basat en l'Acord marc 6/18CC Serveis de Vigilància i seguretat per als edificis de l'Administració de la Generalitat, SPI i entitats adherides</t>
  </si>
  <si>
    <t>Serveis postals de l'Agència, mitjançant contracte basat en l'Acord marc 1/22CC Serveis postals i paqueteria de l'Administració de la Generalitat, el seu Sector Públic Instrumental i entitats adherides</t>
  </si>
  <si>
    <t>SU</t>
  </si>
  <si>
    <t>A95758389</t>
  </si>
  <si>
    <t>IBERDROLA CLIENTES, S.A.U.</t>
  </si>
  <si>
    <t>1470022Y</t>
  </si>
  <si>
    <t>Suministro de energía eléctrica para la sede de la Agencia de Prevención y Lucha contra el Fraude y la Corrupción de la Comunitat Valenciana, mediante contrato basado en el Acuerdo Marco 3/22CC para el suministro de energía eléctrica en los puntos de consumo de la Administración de la Generalitat, su Sector Público Instrumental y entidades adheridas</t>
  </si>
  <si>
    <t>El contrato se perfecciona con su adjudicación
(art. 153.1 i 36.3 LCSP)</t>
  </si>
  <si>
    <t>El contracte es perfecciona amb la seua adjudicació (art. 153.1 i 36.3 LCSP)</t>
  </si>
  <si>
    <t>Subministrament d'energia elèctrica per a la seu de l'Agència, mitjançant contracte basat en l'Acord marc 3/22CC per al subministrament d'energia elèctrica en els punts de consum de l'Administració de la Generalitat, el seu Sector Públic Instrumental i entitats adherides</t>
  </si>
  <si>
    <t>PAS</t>
  </si>
  <si>
    <t xml:space="preserve">Servicio de taxi y/o vehículo con conductor con el fin de cubrir las necesidades de transporte y locomoción de la Agencia - Lote 1_Servicio urbano de Taxi </t>
  </si>
  <si>
    <t>COOPERATIVA VALENCIANA LIMITADA TELE TAXI</t>
  </si>
  <si>
    <t>F46221503</t>
  </si>
  <si>
    <t>Aceptación adjudicación 27/06/2023 (art.159.6.g. LCSP)</t>
  </si>
  <si>
    <t xml:space="preserve">Servei de taxi i/o vehicle amb conductor amb la finalitat de cobrir les necessitats de transport i locomoció de l'Agència - Lot 1_Servei urbà de Taxi </t>
  </si>
  <si>
    <t>Servicio de taxi y/o vehículo con conductor con el fin de cubrir las necesidades de transporte y locomoción de la Agencia - Lote 2_Servicio de transporte interurbano mediante taxi o vehículo con conductor/a</t>
  </si>
  <si>
    <t>Servei de taxi i/o vehicle amb conductor amb la finalitat de cobrir les necessitats de transport i locomoció de l'Agència - Lot 2_Servei de transport interurbà mitjançant taxi o vehicle amb conductor/a</t>
  </si>
  <si>
    <t>Acceptació adjudicació 27/06/2023 (art.159.6.g. LCSP)</t>
  </si>
  <si>
    <t>SDA</t>
  </si>
  <si>
    <t>3 A</t>
  </si>
  <si>
    <t>SEMICONDUCTORES Y SISTEMAS, SA</t>
  </si>
  <si>
    <t>A08747388</t>
  </si>
  <si>
    <t>Subministrament de dues llicències de software (AUTOCAD LT i Arquimedes i generadors de preus) per a l'Agència, mitjançant contracte especifique en el marc del Sistema Dinàmic d'Adquisició «Subministrament d'equips i material informàtic divers i llicències i paquets de software mitjançant l'establiment del SDA-TIC 2/21-CC», de la Central de Compres de la Generalitat</t>
  </si>
  <si>
    <t>El contracte es perfecciona amb la seua adjudicació
(art. 153.1 i 36.3 LCSP)</t>
  </si>
  <si>
    <t>1470330A</t>
  </si>
  <si>
    <t>1469211X</t>
  </si>
  <si>
    <t>1470282J</t>
  </si>
  <si>
    <t>Suministro de dos licencias de software (AUTOCAD LT y Arquímedes y generadores de precios) para la Agencia, mediante contrato especifico en el marco del Sistema Dinámico de Adquisición «Suministro de equipos y material informático diverso y licencias y paquetes de software mediante el establecimiento del SDA-TIC 2/21-CC», de la Central de Compras de la Generalitat</t>
  </si>
  <si>
    <t>Suministro de ordenadores portátiles y diverso material informático para la Agencia, mediante contrato especifico en el marco del Sistema Dinámico de Adquisición «Suministro de equipos y material informático diverso y licencias y paquetes de software mediante el establecimiento del SDA-TIC 2/21-CC», de la Central de Compras de la Generalitat</t>
  </si>
  <si>
    <t>-</t>
  </si>
  <si>
    <t>A63319008</t>
  </si>
  <si>
    <t>ECONOCOM PRODUCTS &amp; SOLUTIONS, SAU</t>
  </si>
  <si>
    <t>Subministrament d'ordinadors portàtils i divers material informàtic per a l'Agència, mitjançant contracte especifique en el marc del Sistema Dinàmic d'Adquisició «Subministrament d'equips i material informàtic divers i llicències i paquets de software mitjançant l'establiment del SDA-TIC 2/21-CC», de la Central de Compres de la Generalitat</t>
  </si>
  <si>
    <t>IMPORT MODIFICACIÓ CONTRACTE</t>
  </si>
  <si>
    <t>PREU FINAL CONTRACTE</t>
  </si>
  <si>
    <t>% import modificació</t>
  </si>
  <si>
    <t>13761421S</t>
  </si>
  <si>
    <t>TERESA LLAMAZARES CAMY</t>
  </si>
  <si>
    <t>2020/F13_01/000002</t>
  </si>
  <si>
    <t>Modificació del contracte de prestació de Servicis de Prevenció Alié, a fi de garantir l'adequada protecció de la seguretat i salut dels empleats de l'Agència de Prevenció i Lluita contra el Frau i la Corrupció de la Comunitat Valenciana, amb la inclusió del servici de Programa d'Ajuda al Personal Ocupat</t>
  </si>
  <si>
    <t>789</t>
  </si>
  <si>
    <t>Modificación  del contrato de prestación de Servicios de Prevención Ajeno, a fin de garantizar la adecuada protección de la seguridad y salud de los empleados de la Agencia de Prevención y Lucha contra el Fraude y la Corrupción de la Comunitat Valenciana, con la inclusión del servicio de Programa de Ayuda al Personal Empleado</t>
  </si>
  <si>
    <t>2021/F15_01/000002</t>
  </si>
  <si>
    <t>Servei d'assessorament, representació i defensa en judici de l'Agència de Prevenció i Lluita contra el Frau i la Corrupció de la Comunitat Valenciana</t>
  </si>
  <si>
    <t>Servicio de asesoramiento, representación y defensa en juicio de la Agencia de Prevención y Lucha contra el Fraude y la Corrupción de la Comunitat Valenciana</t>
  </si>
  <si>
    <t>978</t>
  </si>
  <si>
    <t>01/12/2023</t>
  </si>
  <si>
    <t>30/11/2024</t>
  </si>
  <si>
    <t>PREU CONTRACTE</t>
  </si>
  <si>
    <t>Tercera / Cuatro</t>
  </si>
  <si>
    <t>1435315T</t>
  </si>
  <si>
    <t>Modificación del contrato de suministro de licencias de software antivirus ESET Protection Advanced Endpoint equipos de usuario para la Agencia</t>
  </si>
  <si>
    <t>Modificació del contracte de subministrament de llicències de software antivirus ESET Protection Advanced Endpoint equips d'usuari per a l'Agència</t>
  </si>
  <si>
    <t>946</t>
  </si>
  <si>
    <t>PUNT SISTEMES, SLU</t>
  </si>
  <si>
    <t>B96268743</t>
  </si>
  <si>
    <t>Modificación del contrato de suministro de licencias de correo corporativo y aplicaciones del paquete Microsoft 365 para la Agencia</t>
  </si>
  <si>
    <t>Modificació del contracte de subministrament de llicències de correu corporatiu i aplicacions del paquet Microsoft 365 per a l'Agència</t>
  </si>
  <si>
    <t>947</t>
  </si>
  <si>
    <t>FORMACIÓN INFORMÁTICA, DESARROLLO Y COMUNICACIONES, SL</t>
  </si>
  <si>
    <t>B97100002</t>
  </si>
  <si>
    <t>1470272W</t>
  </si>
  <si>
    <t>Suministro de una cámara fotográfica digital, un objetivo y diverso material fotográfico para la Agencia, mediante contrato especifico en el marco del Sistema Dinámico de Adquisición «Suministro de equipos y material informático diverso y licencias y paquetes de software mediante el establecimiento del SDA-TIC 2/21-CC», de la Central de Compras de la Generalitat</t>
  </si>
  <si>
    <t>FOTOCASION, SL</t>
  </si>
  <si>
    <t>B80589435</t>
  </si>
  <si>
    <t>Subministrament d'una càmera fotogràfica digital, un objectiu i divers material fotogràfic per a l'Agència, mitjançant contracte especifique en el marc del Sistema Dinàmic d'Adquisició «Subministrament d'equips i material informàtic divers i llicències i paquets de software mitjançant l'establiment del SDA-TIC 2/21-CC», de la Central de Compres de la Generalitat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</si>
  <si>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01/01/2023 al 31/12/2023</t>
    </r>
  </si>
  <si>
    <t>ESTAT
(a 31/12/2023)</t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</si>
  <si>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01/01/2023 al 31/12/2023</t>
    </r>
  </si>
  <si>
    <t>ESTADO
(a 31/12/2023)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</si>
  <si>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del 01/01/2023 al 31/12/2023</t>
    </r>
  </si>
  <si>
    <t>ESTAT DEL CONTRACTE
(a 31/12/2023)
V (vigent)
F (extingit per execució)
D (desert)</t>
  </si>
  <si>
    <t>ESTAT DEL CONTRACTE
(a 31/12/203)
V (vigent)
F (extingit per execució)
D (desert)</t>
  </si>
  <si>
    <r>
      <rPr>
        <sz val="10"/>
        <rFont val="Calibri"/>
        <family val="2"/>
      </rPr>
      <t xml:space="preserve">PROCEDIMENTS DE CONTRACTACIÓ
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sz val="10"/>
        <rFont val="Arial"/>
        <family val="2"/>
      </rPr>
      <t xml:space="preserve">
</t>
    </r>
    <r>
      <rPr>
        <sz val="10"/>
        <rFont val="Calibri"/>
        <family val="2"/>
        <scheme val="minor"/>
      </rPr>
      <t>MODIFICACIONS</t>
    </r>
    <r>
      <rPr>
        <sz val="10"/>
        <rFont val="Calibri"/>
        <family val="2"/>
      </rPr>
      <t xml:space="preserve"> CONTRACTES de l’1/06/2023 al 31/12/2023</t>
    </r>
  </si>
  <si>
    <t>2022/F13_01/000004</t>
  </si>
  <si>
    <t>Subministrament de llibres i altres materials bibliogràfics en qualsevol idioma per a l'Agència</t>
  </si>
  <si>
    <t>A08902173</t>
  </si>
  <si>
    <t>ATELIER LIBROS, S.A.U.</t>
  </si>
  <si>
    <t>Suministro de libros y otros materiales bibliográficos en cualquier idioma para la Agencia</t>
  </si>
  <si>
    <t>2022/F13_01/000006</t>
  </si>
  <si>
    <t>Subministrament de llicències de Microsoft 365 per al servei de correu electrònic corporatiu en el núvol per a l'Agència</t>
  </si>
  <si>
    <t>FORMACIÓN INFORMÁTICA, DESARROLLO Y COMUNICACIONES, S.L.</t>
  </si>
  <si>
    <t>Suministro de licencias de Microsoft 365 para el servicio de correo electrónico corporativo en la nube para la Agencia</t>
  </si>
  <si>
    <t>2022/F12_01/000003</t>
  </si>
  <si>
    <t>Servei de telefonia i dades en els números de l'Agència</t>
  </si>
  <si>
    <t>A80907397</t>
  </si>
  <si>
    <t>VODAFONE, S.A.U.</t>
  </si>
  <si>
    <t>Servicio de telefonía y datos en los números de la Agencia</t>
  </si>
  <si>
    <t>1084</t>
  </si>
  <si>
    <t>01/01/2024</t>
  </si>
  <si>
    <t>31/12/2024</t>
  </si>
  <si>
    <t>Tercera / Tres</t>
  </si>
  <si>
    <t>1109</t>
  </si>
  <si>
    <t>1110</t>
  </si>
  <si>
    <t>08/12/2023</t>
  </si>
  <si>
    <t>07/12/2024</t>
  </si>
  <si>
    <t>1606580M</t>
  </si>
  <si>
    <t>N.º. LICITADORES</t>
  </si>
  <si>
    <t>N.º. LICITADORS</t>
  </si>
  <si>
    <t xml:space="preserve"> ECONOCOM PRODUCTS &amp; SOLUTIONS, SAU</t>
  </si>
  <si>
    <t>IBERDROLA CLIENTES, SAU</t>
  </si>
  <si>
    <t>Suministro de terminales telefónicos para la Agencia, mediante contrato basado en el Acuerdo Marco 2/21 CC para las comunicaciones corporativas de la Administración de la Generalitat, su sector público instrumental y entidades adheridas, de la Central de Compras de la Generalitat, en su Lote 6 – Dispositivos móviles</t>
  </si>
  <si>
    <t>Subministrament de terminals telefònics per a l'Agència, mitjançant contracte basat en l'Acord marc 2/21 CC per a les comunicacions corporatives de l'Administració de la Generalitat, el seu sector públic instrumental i entitats adherides, de la Central de Compres de la Generalitat, en el seu Lot 6 – Dispositius mòbils</t>
  </si>
  <si>
    <t>1603154D</t>
  </si>
  <si>
    <t>Servicio de limpieza y de recogida y reposición de contenedores higiénicos, en la sede de la Agencia</t>
  </si>
  <si>
    <t>MINUSVAL-EIL, SL</t>
  </si>
  <si>
    <t>B96441035</t>
  </si>
  <si>
    <t>Aceptación adjudicación 30/1/2023 (art.159.6.g. LCSP)</t>
  </si>
  <si>
    <t>Servei de neteja i de recollida i reposició de contenidors higiènics, en la seu de l'Agència</t>
  </si>
  <si>
    <t>1622478R</t>
  </si>
  <si>
    <t>Suministro de papel de oficina para la Agencia, mediante contrato especifico en el marco del Sistema Dinámico de Adquisición 1/22CC de la Central de Compras de la Generalitat</t>
  </si>
  <si>
    <t>B46126314</t>
  </si>
  <si>
    <t>ALMACENES ELITE, SL</t>
  </si>
  <si>
    <t>Suministro de paper d'oficina per a l'Agència, mitjançant contracte especifique en el marc del Sistema Dinàmic d'Adquisició 1/22CC de la Central de Compres de la Generalitat</t>
  </si>
  <si>
    <t>Acceptació adjudicació  30/11/2023 (art.159.6.g. LCSP)</t>
  </si>
  <si>
    <t>1693920R</t>
  </si>
  <si>
    <t>Suministro de material de oficina e informático no inventariable para la Agencia, mediante contrato basado en el Acuerdo Marco 5/20CC para el suministro de papel y material de oficina e informático no inventariable a la Administración de la Generalitat, su sector público instrumental y entidades adheridas, de la Central de Compras de la Generalitat, en su Lote 2 – Material de oficina e informático no inventariable</t>
  </si>
  <si>
    <t>Subministrament de material d'oficina i informàtic no inventariable per a l'Agència, mitjançant contracte basat en l'Acord marc 5/20CC per al subministrament de paper i material d'oficina i informàtic no inventariable a l'Administració de la Generalitat, el seu sector públic instrumental i entitats adherides, de la Central de Compres de la Generalitat, en el seu Lot 2 – Material d'oficina i informàtic no inventariable</t>
  </si>
  <si>
    <t>1461693E</t>
  </si>
  <si>
    <t>Servicios de mantenimiento y accesibilidad de la web corporativa de la Agencia - Lote 1_Servicios de mantenimiento de la web corporativa</t>
  </si>
  <si>
    <t>T</t>
  </si>
  <si>
    <t>B87951232</t>
  </si>
  <si>
    <t>S22 DIGITAL, SL</t>
  </si>
  <si>
    <t>Formalización contrato 28/12/2023</t>
  </si>
  <si>
    <t>Servicios de mantenimiento y accesibilidad de la web corporativa de la Agencia - Lote 2_Servicios relacionados con la mejora de la accesibilidad y usabilidad de la web</t>
  </si>
  <si>
    <t>4 A</t>
  </si>
  <si>
    <t>EVERYCODE, SL</t>
  </si>
  <si>
    <t>B98657711</t>
  </si>
  <si>
    <t>Serveis de manteniment i accessibilitat de la web corporativa de l'Agència - Lot 1_Serveis de manteniment de la web corporativa</t>
  </si>
  <si>
    <t>Serveis de manteniment i accessibilitat de la web corporativa de l'Agència - Lot 2_Serveis relacionats amb la millora de l'accessibilitat i usabilitat de la web</t>
  </si>
  <si>
    <t>Formalització contracte 28/12/2023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</si>
</sst>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4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9D2235"/>
        <bgColor theme="5" tint="-0.499984740745262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197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8" xfId="0" applyNumberFormat="1" applyFont="1" applyFill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3" xfId="0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0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38" fillId="0" borderId="22" xfId="21" applyFont="1" applyBorder="1" applyAlignment="1">
      <alignment horizontal="center" vertical="center" wrapText="1"/>
    </xf>
    <xf numFmtId="166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66" fontId="39" fillId="0" borderId="11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3" fillId="4" borderId="27" xfId="0" applyFont="1" applyFill="1" applyBorder="1"/>
    <xf numFmtId="0" fontId="18" fillId="0" borderId="0" xfId="0" applyFont="1"/>
    <xf numFmtId="0" fontId="20" fillId="10" borderId="0" xfId="0" applyFont="1" applyFill="1"/>
    <xf numFmtId="0" fontId="45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0" fontId="24" fillId="4" borderId="9" xfId="0" applyNumberFormat="1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2" fillId="11" borderId="12" xfId="21" applyNumberFormat="1" applyFont="1" applyFill="1" applyBorder="1" applyAlignment="1">
      <alignment vertical="center"/>
    </xf>
    <xf numFmtId="4" fontId="42" fillId="11" borderId="12" xfId="21" applyNumberFormat="1" applyFont="1" applyFill="1" applyBorder="1" applyAlignment="1">
      <alignment horizontal="center" vertical="center"/>
    </xf>
    <xf numFmtId="0" fontId="40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40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49" fontId="22" fillId="10" borderId="8" xfId="0" applyNumberFormat="1" applyFont="1" applyFill="1" applyBorder="1" applyAlignment="1">
      <alignment horizontal="center" vertical="center" wrapText="1"/>
    </xf>
    <xf numFmtId="14" fontId="22" fillId="10" borderId="8" xfId="0" applyNumberFormat="1" applyFont="1" applyFill="1" applyBorder="1" applyAlignment="1">
      <alignment horizontal="center" vertical="center"/>
    </xf>
    <xf numFmtId="165" fontId="22" fillId="10" borderId="28" xfId="0" applyNumberFormat="1" applyFont="1" applyFill="1" applyBorder="1" applyAlignment="1">
      <alignment horizontal="center" vertical="center" wrapText="1"/>
    </xf>
    <xf numFmtId="49" fontId="22" fillId="10" borderId="8" xfId="0" applyNumberFormat="1" applyFont="1" applyFill="1" applyBorder="1" applyAlignment="1">
      <alignment horizontal="center" vertical="center"/>
    </xf>
    <xf numFmtId="166" fontId="16" fillId="0" borderId="0" xfId="21" applyNumberFormat="1" applyFont="1" applyAlignment="1">
      <alignment horizontal="center" vertical="center" textRotation="90" readingOrder="1"/>
    </xf>
    <xf numFmtId="0" fontId="16" fillId="0" borderId="0" xfId="21" applyFont="1" applyAlignment="1">
      <alignment horizontal="center" vertical="center" wrapText="1"/>
    </xf>
    <xf numFmtId="0" fontId="16" fillId="0" borderId="0" xfId="21" applyFont="1" applyAlignment="1">
      <alignment horizontal="center" vertical="center" textRotation="90"/>
    </xf>
    <xf numFmtId="166" fontId="16" fillId="0" borderId="23" xfId="21" applyNumberFormat="1" applyFont="1" applyBorder="1" applyAlignment="1">
      <alignment horizontal="center" vertical="center" readingOrder="1"/>
    </xf>
    <xf numFmtId="49" fontId="16" fillId="0" borderId="23" xfId="21" applyNumberFormat="1" applyFont="1" applyBorder="1" applyAlignment="1">
      <alignment horizontal="center" vertical="center" textRotation="90" wrapText="1"/>
    </xf>
    <xf numFmtId="166" fontId="16" fillId="0" borderId="23" xfId="21" applyNumberFormat="1" applyFont="1" applyBorder="1" applyAlignment="1">
      <alignment horizontal="center" vertical="center" textRotation="90" readingOrder="1"/>
    </xf>
    <xf numFmtId="0" fontId="16" fillId="0" borderId="23" xfId="21" applyFont="1" applyBorder="1" applyAlignment="1">
      <alignment horizontal="center" vertical="center" wrapText="1"/>
    </xf>
    <xf numFmtId="0" fontId="16" fillId="0" borderId="23" xfId="21" applyFont="1" applyBorder="1" applyAlignment="1">
      <alignment horizontal="center" vertical="center" textRotation="90"/>
    </xf>
    <xf numFmtId="0" fontId="16" fillId="0" borderId="23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textRotation="90"/>
    </xf>
    <xf numFmtId="0" fontId="16" fillId="0" borderId="1" xfId="21" applyFont="1" applyBorder="1" applyAlignment="1">
      <alignment horizontal="center" vertical="center"/>
    </xf>
    <xf numFmtId="0" fontId="16" fillId="0" borderId="1" xfId="21" applyFont="1" applyBorder="1" applyAlignment="1">
      <alignment vertical="center" wrapText="1"/>
    </xf>
    <xf numFmtId="0" fontId="16" fillId="0" borderId="1" xfId="21" applyFont="1" applyBorder="1" applyAlignment="1">
      <alignment horizontal="center" vertical="center" wrapText="1"/>
    </xf>
    <xf numFmtId="14" fontId="16" fillId="0" borderId="1" xfId="21" applyNumberFormat="1" applyFont="1" applyBorder="1" applyAlignment="1">
      <alignment horizontal="center" vertical="center" textRotation="90"/>
    </xf>
    <xf numFmtId="10" fontId="39" fillId="0" borderId="10" xfId="21" applyNumberFormat="1" applyFont="1" applyBorder="1" applyAlignment="1">
      <alignment horizontal="center" vertical="center" wrapText="1"/>
    </xf>
    <xf numFmtId="0" fontId="26" fillId="11" borderId="12" xfId="21" applyFont="1" applyFill="1" applyBorder="1"/>
    <xf numFmtId="4" fontId="42" fillId="11" borderId="12" xfId="21" applyNumberFormat="1" applyFont="1" applyFill="1" applyBorder="1"/>
    <xf numFmtId="4" fontId="42" fillId="11" borderId="12" xfId="21" applyNumberFormat="1" applyFont="1" applyFill="1" applyBorder="1" applyAlignment="1">
      <alignment horizontal="center"/>
    </xf>
    <xf numFmtId="0" fontId="26" fillId="12" borderId="10" xfId="21" applyFont="1" applyFill="1" applyBorder="1" applyAlignment="1">
      <alignment horizontal="center"/>
    </xf>
    <xf numFmtId="0" fontId="26" fillId="11" borderId="10" xfId="21" applyFont="1" applyFill="1" applyBorder="1" applyAlignment="1">
      <alignment horizontal="center"/>
    </xf>
    <xf numFmtId="0" fontId="26" fillId="11" borderId="11" xfId="21" applyFont="1" applyFill="1" applyBorder="1" applyAlignment="1">
      <alignment horizontal="center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40" fillId="0" borderId="0" xfId="21"/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4" fillId="9" borderId="15" xfId="21" applyNumberFormat="1" applyFont="1" applyFill="1" applyBorder="1" applyAlignment="1">
      <alignment horizontal="center" vertical="center" textRotation="90" wrapText="1" readingOrder="1"/>
    </xf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27" fillId="9" borderId="17" xfId="21" applyFont="1" applyFill="1" applyBorder="1" applyAlignment="1">
      <alignment horizontal="center" vertical="center" wrapText="1"/>
    </xf>
    <xf numFmtId="0" fontId="46" fillId="9" borderId="0" xfId="21" applyFont="1" applyFill="1" applyAlignment="1">
      <alignment horizontal="center" vertical="center" wrapText="1"/>
    </xf>
    <xf numFmtId="166" fontId="27" fillId="14" borderId="29" xfId="21" applyNumberFormat="1" applyFont="1" applyFill="1" applyBorder="1" applyAlignment="1">
      <alignment horizontal="center" vertical="center" wrapText="1" readingOrder="1"/>
    </xf>
    <xf numFmtId="166" fontId="27" fillId="14" borderId="33" xfId="21" applyNumberFormat="1" applyFont="1" applyFill="1" applyBorder="1" applyAlignment="1">
      <alignment horizontal="center" vertical="center" wrapText="1" readingOrder="1"/>
    </xf>
    <xf numFmtId="166" fontId="27" fillId="14" borderId="30" xfId="21" applyNumberFormat="1" applyFont="1" applyFill="1" applyBorder="1" applyAlignment="1">
      <alignment horizontal="center" vertical="center" wrapText="1" readingOrder="1"/>
    </xf>
    <xf numFmtId="166" fontId="27" fillId="14" borderId="19" xfId="21" applyNumberFormat="1" applyFont="1" applyFill="1" applyBorder="1" applyAlignment="1">
      <alignment horizontal="center" vertical="center" wrapText="1" readingOrder="1"/>
    </xf>
    <xf numFmtId="49" fontId="27" fillId="9" borderId="30" xfId="21" applyNumberFormat="1" applyFont="1" applyFill="1" applyBorder="1" applyAlignment="1">
      <alignment horizontal="center" vertical="center" textRotation="90" wrapText="1"/>
    </xf>
    <xf numFmtId="166" fontId="27" fillId="9" borderId="30" xfId="21" applyNumberFormat="1" applyFont="1" applyFill="1" applyBorder="1" applyAlignment="1">
      <alignment horizontal="center" vertical="center" wrapText="1" readingOrder="1"/>
    </xf>
    <xf numFmtId="166" fontId="36" fillId="9" borderId="30" xfId="21" applyNumberFormat="1" applyFont="1" applyFill="1" applyBorder="1" applyAlignment="1">
      <alignment horizontal="center" vertical="center" textRotation="90" wrapText="1" readingOrder="1"/>
    </xf>
    <xf numFmtId="14" fontId="27" fillId="9" borderId="31" xfId="21" applyNumberFormat="1" applyFont="1" applyFill="1" applyBorder="1" applyAlignment="1">
      <alignment horizontal="center" vertical="center" textRotation="90" wrapText="1"/>
    </xf>
    <xf numFmtId="0" fontId="27" fillId="9" borderId="32" xfId="2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7ADE711A-96F7-42F8-92BE-44FFC048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ygwR1gGIMqUmMOlAXxDEjw%3D%3D" TargetMode="External"/><Relationship Id="rId13" Type="http://schemas.openxmlformats.org/officeDocument/2006/relationships/hyperlink" Target="https://contrataciondelestado.es/wps/poc?uri=deeplink%3Adetalle_licitacion&amp;idEvl=iKJL4qeDHBtVYjgxA4nMUw%3D%3D" TargetMode="External"/><Relationship Id="rId3" Type="http://schemas.openxmlformats.org/officeDocument/2006/relationships/hyperlink" Target="https://contrataciondelestado.es/wps/poc?uri=deeplink%3Adetalle_licitacion&amp;idEvl=0ZkVuO3I8%2FWrz3GQd5r6SQ%3D%3D" TargetMode="External"/><Relationship Id="rId7" Type="http://schemas.openxmlformats.org/officeDocument/2006/relationships/hyperlink" Target="https://contrataciondelestado.es/wps/poc?uri=deeplink%3Adetalle_licitacion&amp;idEvl=EwB%2BjG6n1q4%2Bk2oCbDosIw%3D%3D" TargetMode="External"/><Relationship Id="rId12" Type="http://schemas.openxmlformats.org/officeDocument/2006/relationships/hyperlink" Target="https://contrataciondelestado.es/wps/poc?uri=deeplink%3Adetalle_licitacion&amp;idEvl=1d%2B%2FW7oAo%2FuIzo3LHNPGcQ%3D%3D" TargetMode="External"/><Relationship Id="rId2" Type="http://schemas.openxmlformats.org/officeDocument/2006/relationships/hyperlink" Target="https://contrataciondelestado.es/wps/poc?uri=deeplink%3Adetalle_licitacion&amp;idEvl=npn4AcsbT6ABPRBxZ4nJ%2Fg%3D%3D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6" Type="http://schemas.openxmlformats.org/officeDocument/2006/relationships/hyperlink" Target="https://contrataciondelestado.es/wps/poc?uri=deeplink%3Adetalle_licitacion&amp;idEvl=k4%2FhQYTSeaWFlFRHfEzEaw%3D%3D" TargetMode="External"/><Relationship Id="rId11" Type="http://schemas.openxmlformats.org/officeDocument/2006/relationships/hyperlink" Target="https://contrataciondelestado.es/wps/poc?uri=deeplink%3Adetalle_licitacion&amp;idEvl=sVQkzFU2Gis7u6%2B%2FR7DUoA%3D%3D" TargetMode="External"/><Relationship Id="rId5" Type="http://schemas.openxmlformats.org/officeDocument/2006/relationships/hyperlink" Target="https://contrataciondelestado.es/wps/poc?uri=deeplink%3Adetalle_licitacion&amp;idEvl=2sBDQUM5owOTylGzYmBF9Q%3D%3D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ntrataciondelestado.es/wps/poc?uri=deeplink%3Adetalle_licitacion&amp;idEvl=E1RVf%2BHFFjgeC9GJQOEBkQ%3D%3D" TargetMode="External"/><Relationship Id="rId4" Type="http://schemas.openxmlformats.org/officeDocument/2006/relationships/hyperlink" Target="https://contrataciondelestado.es/wps/poc?uri=deeplink%3Adetalle_licitacion&amp;idEvl=2sBDQUM5owOTylGzYmBF9Q%3D%3D" TargetMode="External"/><Relationship Id="rId9" Type="http://schemas.openxmlformats.org/officeDocument/2006/relationships/hyperlink" Target="https://contrataciondelestado.es/wps/poc?uri=deeplink%3Adetalle_licitacion&amp;idEvl=4HD8JidJ3TCAAM7L03kM8A%3D%3D" TargetMode="External"/><Relationship Id="rId14" Type="http://schemas.openxmlformats.org/officeDocument/2006/relationships/hyperlink" Target="https://contrataciondelestado.es/wps/poc?uri=deeplink%3Adetalle_licitacion&amp;idEvl=iKJL4qeDHBtVYjgxA4nMUw%3D%3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ygwR1gGIMqUmMOlAXxDEjw%3D%3D" TargetMode="External"/><Relationship Id="rId13" Type="http://schemas.openxmlformats.org/officeDocument/2006/relationships/hyperlink" Target="https://contrataciondelestado.es/wps/poc?uri=deeplink%3Adetalle_licitacion&amp;idEvl=iKJL4qeDHBtVYjgxA4nMUw%3D%3D" TargetMode="External"/><Relationship Id="rId3" Type="http://schemas.openxmlformats.org/officeDocument/2006/relationships/hyperlink" Target="https://contrataciondelestado.es/wps/poc?uri=deeplink%3Adetalle_licitacion&amp;idEvl=0ZkVuO3I8%2FWrz3GQd5r6SQ%3D%3D" TargetMode="External"/><Relationship Id="rId7" Type="http://schemas.openxmlformats.org/officeDocument/2006/relationships/hyperlink" Target="https://contrataciondelestado.es/wps/poc?uri=deeplink%3Adetalle_licitacion&amp;idEvl=EwB%2BjG6n1q4%2Bk2oCbDosIw%3D%3D" TargetMode="External"/><Relationship Id="rId12" Type="http://schemas.openxmlformats.org/officeDocument/2006/relationships/hyperlink" Target="https://contrataciondelestado.es/wps/poc?uri=deeplink%3Adetalle_licitacion&amp;idEvl=1d%2B%2FW7oAo%2FuIzo3LHNPGcQ%3D%3D" TargetMode="External"/><Relationship Id="rId2" Type="http://schemas.openxmlformats.org/officeDocument/2006/relationships/hyperlink" Target="https://contrataciondelestado.es/wps/poc?uri=deeplink%3Adetalle_licitacion&amp;idEvl=npn4AcsbT6ABPRBxZ4nJ%2Fg%3D%3D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6" Type="http://schemas.openxmlformats.org/officeDocument/2006/relationships/hyperlink" Target="https://contrataciondelestado.es/wps/poc?uri=deeplink%3Adetalle_licitacion&amp;idEvl=k4%2FhQYTSeaWFlFRHfEzEaw%3D%3D" TargetMode="External"/><Relationship Id="rId11" Type="http://schemas.openxmlformats.org/officeDocument/2006/relationships/hyperlink" Target="https://contrataciondelestado.es/wps/poc?uri=deeplink%3Adetalle_licitacion&amp;idEvl=sVQkzFU2Gis7u6%2B%2FR7DUoA%3D%3D" TargetMode="External"/><Relationship Id="rId5" Type="http://schemas.openxmlformats.org/officeDocument/2006/relationships/hyperlink" Target="https://contrataciondelestado.es/wps/poc?uri=deeplink%3Adetalle_licitacion&amp;idEvl=2sBDQUM5owOTylGzYmBF9Q%3D%3D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contrataciondelestado.es/wps/poc?uri=deeplink%3Adetalle_licitacion&amp;idEvl=E1RVf%2BHFFjgeC9GJQOEBkQ%3D%3D" TargetMode="External"/><Relationship Id="rId4" Type="http://schemas.openxmlformats.org/officeDocument/2006/relationships/hyperlink" Target="https://contrataciondelestado.es/wps/poc?uri=deeplink%3Adetalle_licitacion&amp;idEvl=2sBDQUM5owOTylGzYmBF9Q%3D%3D" TargetMode="External"/><Relationship Id="rId9" Type="http://schemas.openxmlformats.org/officeDocument/2006/relationships/hyperlink" Target="https://contrataciondelestado.es/wps/poc?uri=deeplink%3Adetalle_licitacion&amp;idEvl=4HD8JidJ3TCAAM7L03kM8A%3D%3D" TargetMode="External"/><Relationship Id="rId14" Type="http://schemas.openxmlformats.org/officeDocument/2006/relationships/hyperlink" Target="https://contrataciondelestado.es/wps/poc?uri=deeplink%3Adetalle_licitacion&amp;idEvl=iKJL4qeDHBtVYjgxA4nMUw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80"/>
  <sheetViews>
    <sheetView tabSelected="1" topLeftCell="F10" zoomScale="78" zoomScaleNormal="78" workbookViewId="0">
      <selection activeCell="Y18" sqref="Y18"/>
    </sheetView>
  </sheetViews>
  <sheetFormatPr baseColWidth="10" defaultRowHeight="14.5"/>
  <cols>
    <col min="1" max="1" width="4.81640625" style="22" customWidth="1"/>
    <col min="2" max="2" width="38.453125" style="22" customWidth="1"/>
    <col min="3" max="3" width="6.26953125" style="22" customWidth="1"/>
    <col min="4" max="4" width="4.54296875" style="22" customWidth="1"/>
    <col min="5" max="5" width="54.54296875" style="22" customWidth="1"/>
    <col min="6" max="6" width="6.453125" style="22" customWidth="1"/>
    <col min="7" max="7" width="9.81640625" style="22" customWidth="1"/>
    <col min="8" max="8" width="8.54296875" style="22" customWidth="1"/>
    <col min="9" max="9" width="8.81640625" style="22" bestFit="1" customWidth="1"/>
    <col min="10" max="10" width="13.81640625" style="22" customWidth="1"/>
    <col min="11" max="12" width="13.54296875" style="22" customWidth="1"/>
    <col min="13" max="13" width="15" style="22" bestFit="1" customWidth="1"/>
    <col min="14" max="14" width="18.54296875" style="22" customWidth="1"/>
    <col min="15" max="15" width="12" style="54" customWidth="1"/>
    <col min="16" max="16" width="7.81640625" style="54" customWidth="1"/>
    <col min="17" max="17" width="10" style="22" customWidth="1"/>
    <col min="18" max="18" width="11.453125" style="22" customWidth="1"/>
    <col min="19" max="19" width="43" style="22" customWidth="1"/>
    <col min="20" max="20" width="13.54296875" style="22" customWidth="1"/>
    <col min="21" max="21" width="14.54296875" style="56" customWidth="1"/>
    <col min="22" max="22" width="13.54296875" style="56" customWidth="1"/>
    <col min="23" max="23" width="9" style="56" customWidth="1"/>
    <col min="24" max="24" width="13" style="56" customWidth="1"/>
    <col min="25" max="25" width="16.26953125" style="56" customWidth="1"/>
    <col min="26" max="65" width="12.1796875" style="22" customWidth="1"/>
    <col min="66" max="1024" width="12.1796875" customWidth="1"/>
    <col min="1025" max="1025" width="11.453125" customWidth="1"/>
  </cols>
  <sheetData>
    <row r="1" spans="1:1024" ht="110.9" customHeight="1">
      <c r="A1" s="101"/>
      <c r="B1"/>
      <c r="C1" s="167"/>
      <c r="D1" s="167"/>
      <c r="E1" s="167"/>
      <c r="F1" s="102"/>
      <c r="G1" s="102"/>
      <c r="H1" s="102"/>
      <c r="I1" s="103"/>
      <c r="J1" s="103"/>
      <c r="K1" s="103"/>
      <c r="L1" s="104"/>
      <c r="M1" s="168" t="s">
        <v>204</v>
      </c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1024" ht="12.75" customHeight="1">
      <c r="A2" s="105"/>
      <c r="B2" s="106"/>
      <c r="C2" s="107"/>
      <c r="D2" s="106"/>
      <c r="E2" s="108"/>
      <c r="F2" s="108"/>
      <c r="G2" s="109"/>
      <c r="H2" s="109"/>
      <c r="I2" s="109"/>
      <c r="J2" s="109"/>
      <c r="K2" s="110"/>
      <c r="L2" s="111"/>
      <c r="M2" s="100"/>
      <c r="N2" s="27"/>
      <c r="O2" s="28"/>
      <c r="P2" s="26"/>
      <c r="Q2" s="29"/>
      <c r="R2" s="27"/>
      <c r="S2" s="28"/>
      <c r="T2" s="26"/>
      <c r="U2" s="30"/>
      <c r="V2" s="27"/>
      <c r="W2" s="28"/>
      <c r="X2" s="28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1:1024" ht="142.4" customHeight="1">
      <c r="A3" s="33"/>
      <c r="B3" s="33" t="s">
        <v>81</v>
      </c>
      <c r="C3" s="34" t="s">
        <v>82</v>
      </c>
      <c r="D3" s="34" t="s">
        <v>83</v>
      </c>
      <c r="E3" s="33" t="s">
        <v>0</v>
      </c>
      <c r="F3" s="34" t="s">
        <v>84</v>
      </c>
      <c r="G3" s="34" t="s">
        <v>85</v>
      </c>
      <c r="H3" s="34" t="s">
        <v>86</v>
      </c>
      <c r="I3" s="34" t="s">
        <v>205</v>
      </c>
      <c r="J3" s="35" t="s">
        <v>87</v>
      </c>
      <c r="K3" s="33" t="s">
        <v>2</v>
      </c>
      <c r="L3" s="36" t="s">
        <v>88</v>
      </c>
      <c r="M3" s="36" t="s">
        <v>89</v>
      </c>
      <c r="N3" s="33" t="s">
        <v>90</v>
      </c>
      <c r="O3" s="37" t="s">
        <v>236</v>
      </c>
      <c r="P3" s="37" t="s">
        <v>91</v>
      </c>
      <c r="Q3" s="37" t="s">
        <v>92</v>
      </c>
      <c r="R3" s="37" t="s">
        <v>93</v>
      </c>
      <c r="S3" s="33" t="s">
        <v>94</v>
      </c>
      <c r="T3" s="36" t="s">
        <v>95</v>
      </c>
      <c r="U3" s="33" t="s">
        <v>2</v>
      </c>
      <c r="V3" s="34" t="s">
        <v>38</v>
      </c>
      <c r="W3" s="86" t="s">
        <v>39</v>
      </c>
      <c r="X3" s="38" t="s">
        <v>96</v>
      </c>
      <c r="Y3" s="39" t="s">
        <v>97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</row>
    <row r="4" spans="1:1024" ht="69">
      <c r="A4" s="1">
        <v>1</v>
      </c>
      <c r="B4" s="2" t="s">
        <v>119</v>
      </c>
      <c r="C4" s="3" t="s">
        <v>3</v>
      </c>
      <c r="D4" s="3" t="s">
        <v>6</v>
      </c>
      <c r="E4" s="4" t="s">
        <v>137</v>
      </c>
      <c r="F4" s="141" t="s">
        <v>107</v>
      </c>
      <c r="G4" s="5" t="s">
        <v>115</v>
      </c>
      <c r="H4" s="3" t="s">
        <v>42</v>
      </c>
      <c r="I4" s="6" t="s">
        <v>5</v>
      </c>
      <c r="J4" s="6">
        <v>28277.42</v>
      </c>
      <c r="K4" s="6">
        <f>+J4*0.21</f>
        <v>5938.2581999999993</v>
      </c>
      <c r="L4" s="6">
        <f t="shared" ref="L4" si="0">J4+K4</f>
        <v>34215.678199999995</v>
      </c>
      <c r="M4" s="6">
        <v>28277.42</v>
      </c>
      <c r="N4" s="115" t="s">
        <v>98</v>
      </c>
      <c r="O4" s="3">
        <v>1</v>
      </c>
      <c r="P4" s="3">
        <v>0</v>
      </c>
      <c r="Q4" s="116">
        <f>(P4/O4)</f>
        <v>0</v>
      </c>
      <c r="R4" s="8" t="s">
        <v>116</v>
      </c>
      <c r="S4" s="6" t="s">
        <v>117</v>
      </c>
      <c r="T4" s="6">
        <v>28277.42</v>
      </c>
      <c r="U4" s="6">
        <f>T4*0.21</f>
        <v>5938.2581999999993</v>
      </c>
      <c r="V4" s="6">
        <f>SUM(T4:U4)</f>
        <v>34215.678199999995</v>
      </c>
      <c r="W4" s="9">
        <f t="shared" ref="W4:W18" si="1">1-V4/L4</f>
        <v>0</v>
      </c>
      <c r="X4" s="42">
        <v>44951</v>
      </c>
      <c r="Y4" s="117" t="s">
        <v>120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4" ht="66.75" customHeight="1">
      <c r="A5" s="1">
        <v>2</v>
      </c>
      <c r="B5" s="2" t="s">
        <v>121</v>
      </c>
      <c r="C5" s="3" t="s">
        <v>3</v>
      </c>
      <c r="D5" s="3" t="s">
        <v>6</v>
      </c>
      <c r="E5" s="4" t="s">
        <v>138</v>
      </c>
      <c r="F5" s="4">
        <v>2</v>
      </c>
      <c r="G5" s="141" t="s">
        <v>122</v>
      </c>
      <c r="H5" s="141" t="s">
        <v>4</v>
      </c>
      <c r="I5" s="3" t="s">
        <v>5</v>
      </c>
      <c r="J5" s="6">
        <v>7119.82</v>
      </c>
      <c r="K5" s="6">
        <f>+J5*0.21</f>
        <v>1495.1622</v>
      </c>
      <c r="L5" s="6">
        <f t="shared" ref="L5:L7" si="2">J5+K5</f>
        <v>8614.9822000000004</v>
      </c>
      <c r="M5" s="6">
        <v>12815.68</v>
      </c>
      <c r="N5" s="115" t="s">
        <v>98</v>
      </c>
      <c r="O5" s="3">
        <v>1</v>
      </c>
      <c r="P5" s="3">
        <v>0</v>
      </c>
      <c r="Q5" s="116">
        <f t="shared" ref="Q5:Q7" si="3">(P5/O5)</f>
        <v>0</v>
      </c>
      <c r="R5" s="7" t="s">
        <v>123</v>
      </c>
      <c r="S5" s="8" t="s">
        <v>124</v>
      </c>
      <c r="T5" s="6">
        <v>7119.82</v>
      </c>
      <c r="U5" s="6">
        <f t="shared" ref="U5:U6" si="4">T5*0.21</f>
        <v>1495.1622</v>
      </c>
      <c r="V5" s="6">
        <f t="shared" ref="V5:V9" si="5">T5+U5</f>
        <v>8614.9822000000004</v>
      </c>
      <c r="W5" s="9">
        <f t="shared" si="1"/>
        <v>0</v>
      </c>
      <c r="X5" s="42">
        <v>44972</v>
      </c>
      <c r="Y5" s="117" t="s">
        <v>126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ht="57.5">
      <c r="A6" s="1">
        <v>3</v>
      </c>
      <c r="B6" s="2" t="s">
        <v>142</v>
      </c>
      <c r="C6" s="3" t="s">
        <v>3</v>
      </c>
      <c r="D6" s="3" t="s">
        <v>139</v>
      </c>
      <c r="E6" s="4" t="s">
        <v>146</v>
      </c>
      <c r="F6" s="4">
        <v>2</v>
      </c>
      <c r="G6" s="5" t="s">
        <v>4</v>
      </c>
      <c r="H6" s="5" t="s">
        <v>42</v>
      </c>
      <c r="I6" s="3" t="s">
        <v>5</v>
      </c>
      <c r="J6" s="6">
        <v>31774.21</v>
      </c>
      <c r="K6" s="6">
        <f>+J6*0.21</f>
        <v>6672.5840999999991</v>
      </c>
      <c r="L6" s="6">
        <f t="shared" si="2"/>
        <v>38446.794099999999</v>
      </c>
      <c r="M6" s="6">
        <v>36540.339999999997</v>
      </c>
      <c r="N6" s="115" t="s">
        <v>98</v>
      </c>
      <c r="O6" s="3">
        <v>4</v>
      </c>
      <c r="P6" s="3">
        <v>0</v>
      </c>
      <c r="Q6" s="116">
        <f t="shared" si="3"/>
        <v>0</v>
      </c>
      <c r="R6" s="7" t="s">
        <v>140</v>
      </c>
      <c r="S6" s="8" t="s">
        <v>141</v>
      </c>
      <c r="T6" s="6">
        <v>24505.1</v>
      </c>
      <c r="U6" s="6">
        <f t="shared" si="4"/>
        <v>5146.0709999999999</v>
      </c>
      <c r="V6" s="6">
        <f t="shared" si="5"/>
        <v>29651.170999999998</v>
      </c>
      <c r="W6" s="9">
        <f t="shared" si="1"/>
        <v>0.22877390185310664</v>
      </c>
      <c r="X6" s="142">
        <v>45042</v>
      </c>
      <c r="Y6" s="143" t="s">
        <v>145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</row>
    <row r="7" spans="1:1024" ht="56.25" customHeight="1">
      <c r="A7" s="1">
        <v>4</v>
      </c>
      <c r="B7" s="2" t="s">
        <v>163</v>
      </c>
      <c r="C7" s="3" t="s">
        <v>147</v>
      </c>
      <c r="D7" s="3" t="s">
        <v>6</v>
      </c>
      <c r="E7" s="4" t="s">
        <v>152</v>
      </c>
      <c r="F7" s="4">
        <v>2</v>
      </c>
      <c r="G7" s="141" t="s">
        <v>122</v>
      </c>
      <c r="H7" s="141" t="s">
        <v>122</v>
      </c>
      <c r="I7" s="3" t="s">
        <v>5</v>
      </c>
      <c r="J7" s="6">
        <v>3328</v>
      </c>
      <c r="K7" s="6">
        <f>+J7*0.1</f>
        <v>332.8</v>
      </c>
      <c r="L7" s="6">
        <f t="shared" si="2"/>
        <v>3660.8</v>
      </c>
      <c r="M7" s="6">
        <v>7987.2</v>
      </c>
      <c r="N7" s="115" t="s">
        <v>98</v>
      </c>
      <c r="O7" s="3">
        <v>1</v>
      </c>
      <c r="P7" s="3">
        <v>0</v>
      </c>
      <c r="Q7" s="116">
        <f t="shared" si="3"/>
        <v>0</v>
      </c>
      <c r="R7" s="7" t="s">
        <v>150</v>
      </c>
      <c r="S7" s="8" t="s">
        <v>149</v>
      </c>
      <c r="T7" s="6">
        <v>3328</v>
      </c>
      <c r="U7" s="6">
        <f>T7*0.1</f>
        <v>332.8</v>
      </c>
      <c r="V7" s="6">
        <f t="shared" si="5"/>
        <v>3660.8</v>
      </c>
      <c r="W7" s="9">
        <f t="shared" si="1"/>
        <v>0</v>
      </c>
      <c r="X7" s="142">
        <v>45100</v>
      </c>
      <c r="Y7" s="143" t="s">
        <v>155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</row>
    <row r="8" spans="1:1024" ht="56.25" customHeight="1">
      <c r="A8" s="1">
        <v>5</v>
      </c>
      <c r="B8" s="2" t="s">
        <v>163</v>
      </c>
      <c r="C8" s="3" t="s">
        <v>147</v>
      </c>
      <c r="D8" s="3" t="s">
        <v>6</v>
      </c>
      <c r="E8" s="4" t="s">
        <v>154</v>
      </c>
      <c r="F8" s="4">
        <v>2</v>
      </c>
      <c r="G8" s="141" t="s">
        <v>122</v>
      </c>
      <c r="H8" s="141" t="s">
        <v>122</v>
      </c>
      <c r="I8" s="3" t="s">
        <v>5</v>
      </c>
      <c r="J8" s="6">
        <v>14040</v>
      </c>
      <c r="K8" s="6">
        <f>+J8*0.1</f>
        <v>1404</v>
      </c>
      <c r="L8" s="6">
        <f t="shared" ref="L8:L9" si="6">J8+K8</f>
        <v>15444</v>
      </c>
      <c r="M8" s="6">
        <v>33696</v>
      </c>
      <c r="N8" s="115" t="s">
        <v>98</v>
      </c>
      <c r="O8" s="3">
        <v>1</v>
      </c>
      <c r="P8" s="3">
        <v>0</v>
      </c>
      <c r="Q8" s="116">
        <f t="shared" ref="Q8:Q9" si="7">(P8/O8)</f>
        <v>0</v>
      </c>
      <c r="R8" s="7" t="s">
        <v>150</v>
      </c>
      <c r="S8" s="8" t="s">
        <v>149</v>
      </c>
      <c r="T8" s="6">
        <v>14040</v>
      </c>
      <c r="U8" s="6">
        <f>T8*0.1</f>
        <v>1404</v>
      </c>
      <c r="V8" s="6">
        <f t="shared" si="5"/>
        <v>15444</v>
      </c>
      <c r="W8" s="9">
        <f t="shared" ref="W8:W9" si="8">1-V8/L8</f>
        <v>0</v>
      </c>
      <c r="X8" s="142">
        <v>45100</v>
      </c>
      <c r="Y8" s="143" t="s">
        <v>155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</row>
    <row r="9" spans="1:1024" ht="99" customHeight="1">
      <c r="A9" s="1">
        <v>6</v>
      </c>
      <c r="B9" s="2" t="s">
        <v>162</v>
      </c>
      <c r="C9" s="3" t="s">
        <v>156</v>
      </c>
      <c r="D9" s="3" t="s">
        <v>139</v>
      </c>
      <c r="E9" s="4" t="s">
        <v>160</v>
      </c>
      <c r="F9" s="4">
        <v>6</v>
      </c>
      <c r="G9" s="141" t="s">
        <v>157</v>
      </c>
      <c r="H9" s="141" t="s">
        <v>42</v>
      </c>
      <c r="I9" s="3" t="s">
        <v>5</v>
      </c>
      <c r="J9" s="6">
        <v>2811.47</v>
      </c>
      <c r="K9" s="6">
        <f>+J9*0.21</f>
        <v>590.40869999999995</v>
      </c>
      <c r="L9" s="6">
        <f t="shared" si="6"/>
        <v>3401.8786999999998</v>
      </c>
      <c r="M9" s="6">
        <v>2811.47</v>
      </c>
      <c r="N9" s="115" t="s">
        <v>98</v>
      </c>
      <c r="O9" s="3">
        <v>2</v>
      </c>
      <c r="P9" s="3">
        <v>0</v>
      </c>
      <c r="Q9" s="116">
        <f t="shared" si="7"/>
        <v>0</v>
      </c>
      <c r="R9" s="7" t="s">
        <v>159</v>
      </c>
      <c r="S9" s="8" t="s">
        <v>158</v>
      </c>
      <c r="T9" s="6">
        <v>1895</v>
      </c>
      <c r="U9" s="6">
        <f>T9*0.21</f>
        <v>397.95</v>
      </c>
      <c r="V9" s="6">
        <f t="shared" si="5"/>
        <v>2292.9499999999998</v>
      </c>
      <c r="W9" s="9">
        <f t="shared" si="8"/>
        <v>0.32597537942784383</v>
      </c>
      <c r="X9" s="142">
        <v>45107</v>
      </c>
      <c r="Y9" s="143" t="s">
        <v>161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</row>
    <row r="10" spans="1:1024" ht="99" customHeight="1">
      <c r="A10" s="1">
        <v>7</v>
      </c>
      <c r="B10" s="2" t="s">
        <v>164</v>
      </c>
      <c r="C10" s="3" t="s">
        <v>156</v>
      </c>
      <c r="D10" s="3" t="s">
        <v>139</v>
      </c>
      <c r="E10" s="4" t="s">
        <v>170</v>
      </c>
      <c r="F10" s="4">
        <v>6</v>
      </c>
      <c r="G10" s="141" t="s">
        <v>167</v>
      </c>
      <c r="H10" s="141" t="s">
        <v>42</v>
      </c>
      <c r="I10" s="144" t="s">
        <v>167</v>
      </c>
      <c r="J10" s="6">
        <v>17237</v>
      </c>
      <c r="K10" s="6">
        <f>+J10*0.21</f>
        <v>3619.77</v>
      </c>
      <c r="L10" s="6">
        <f t="shared" ref="L10" si="9">J10+K10</f>
        <v>20856.77</v>
      </c>
      <c r="M10" s="6">
        <v>2811.47</v>
      </c>
      <c r="N10" s="115" t="s">
        <v>98</v>
      </c>
      <c r="O10" s="3">
        <v>1</v>
      </c>
      <c r="P10" s="3">
        <v>0</v>
      </c>
      <c r="Q10" s="116">
        <f t="shared" ref="Q10" si="10">(P10/O10)</f>
        <v>0</v>
      </c>
      <c r="R10" s="7" t="s">
        <v>168</v>
      </c>
      <c r="S10" s="8" t="s">
        <v>169</v>
      </c>
      <c r="T10" s="6">
        <v>15984.02</v>
      </c>
      <c r="U10" s="6">
        <f>T10*0.21</f>
        <v>3356.6442000000002</v>
      </c>
      <c r="V10" s="6">
        <f t="shared" ref="V10" si="11">T10+U10</f>
        <v>19340.664199999999</v>
      </c>
      <c r="W10" s="9">
        <f t="shared" ref="W10" si="12">1-V10/L10</f>
        <v>7.26913035911122E-2</v>
      </c>
      <c r="X10" s="142">
        <v>45107</v>
      </c>
      <c r="Y10" s="143" t="s">
        <v>161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</row>
    <row r="11" spans="1:1024" ht="99" customHeight="1">
      <c r="A11" s="1">
        <v>8</v>
      </c>
      <c r="B11" s="2" t="s">
        <v>199</v>
      </c>
      <c r="C11" s="3" t="s">
        <v>156</v>
      </c>
      <c r="D11" s="3" t="s">
        <v>139</v>
      </c>
      <c r="E11" s="4" t="s">
        <v>203</v>
      </c>
      <c r="F11" s="4">
        <v>6</v>
      </c>
      <c r="G11" s="141" t="s">
        <v>167</v>
      </c>
      <c r="H11" s="141" t="s">
        <v>42</v>
      </c>
      <c r="I11" s="144" t="s">
        <v>167</v>
      </c>
      <c r="J11" s="6">
        <v>2800</v>
      </c>
      <c r="K11" s="6">
        <f>+J11*0.21</f>
        <v>588</v>
      </c>
      <c r="L11" s="6">
        <f t="shared" ref="L11" si="13">J11+K11</f>
        <v>3388</v>
      </c>
      <c r="M11" s="6">
        <v>2800</v>
      </c>
      <c r="N11" s="115" t="s">
        <v>98</v>
      </c>
      <c r="O11" s="3">
        <v>2</v>
      </c>
      <c r="P11" s="3">
        <v>0</v>
      </c>
      <c r="Q11" s="116">
        <f t="shared" ref="Q11" si="14">(P11/O11)</f>
        <v>0</v>
      </c>
      <c r="R11" s="7" t="s">
        <v>202</v>
      </c>
      <c r="S11" s="8" t="s">
        <v>201</v>
      </c>
      <c r="T11" s="6">
        <v>1798.35</v>
      </c>
      <c r="U11" s="6">
        <f>T11*0.21</f>
        <v>377.65349999999995</v>
      </c>
      <c r="V11" s="6">
        <f t="shared" ref="V11" si="15">T11+U11</f>
        <v>2176.0034999999998</v>
      </c>
      <c r="W11" s="9">
        <f t="shared" ref="W11" si="16">1-V11/L11</f>
        <v>0.35773214285714294</v>
      </c>
      <c r="X11" s="142">
        <v>45110</v>
      </c>
      <c r="Y11" s="143" t="s">
        <v>161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</row>
    <row r="12" spans="1:1024" ht="82.5" customHeight="1">
      <c r="A12" s="1">
        <v>9</v>
      </c>
      <c r="B12" s="2" t="s">
        <v>234</v>
      </c>
      <c r="C12" s="3" t="s">
        <v>3</v>
      </c>
      <c r="D12" s="3" t="s">
        <v>139</v>
      </c>
      <c r="E12" s="4" t="s">
        <v>240</v>
      </c>
      <c r="F12" s="4">
        <v>6</v>
      </c>
      <c r="G12" s="141" t="s">
        <v>167</v>
      </c>
      <c r="H12" s="141" t="s">
        <v>42</v>
      </c>
      <c r="I12" s="144" t="s">
        <v>167</v>
      </c>
      <c r="J12" s="6">
        <v>6316.2</v>
      </c>
      <c r="K12" s="6">
        <f>+J12*0.21</f>
        <v>1326.4019999999998</v>
      </c>
      <c r="L12" s="6">
        <f t="shared" ref="L12:L17" si="17">J12+K12</f>
        <v>7642.6019999999999</v>
      </c>
      <c r="M12" s="6">
        <v>6316.2</v>
      </c>
      <c r="N12" s="115" t="s">
        <v>98</v>
      </c>
      <c r="O12" s="3">
        <v>1</v>
      </c>
      <c r="P12" s="3">
        <v>0</v>
      </c>
      <c r="Q12" s="116">
        <f t="shared" ref="Q12:Q17" si="18">(P12/O12)</f>
        <v>0</v>
      </c>
      <c r="R12" s="7" t="s">
        <v>168</v>
      </c>
      <c r="S12" s="8" t="s">
        <v>237</v>
      </c>
      <c r="T12" s="6">
        <v>6316.2</v>
      </c>
      <c r="U12" s="6">
        <f t="shared" ref="U12" si="19">T12*0.21</f>
        <v>1326.4019999999998</v>
      </c>
      <c r="V12" s="6">
        <f t="shared" ref="V12:V17" si="20">T12+U12</f>
        <v>7642.6019999999999</v>
      </c>
      <c r="W12" s="9">
        <f t="shared" ref="W12:W17" si="21">1-V12/L12</f>
        <v>0</v>
      </c>
      <c r="X12" s="142">
        <v>45226</v>
      </c>
      <c r="Y12" s="143" t="s">
        <v>161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</row>
    <row r="13" spans="1:1024" ht="56.25" customHeight="1">
      <c r="A13" s="1">
        <v>10</v>
      </c>
      <c r="B13" s="2" t="s">
        <v>241</v>
      </c>
      <c r="C13" s="3" t="s">
        <v>147</v>
      </c>
      <c r="D13" s="3" t="s">
        <v>6</v>
      </c>
      <c r="E13" s="4" t="s">
        <v>246</v>
      </c>
      <c r="F13" s="4">
        <v>2</v>
      </c>
      <c r="G13" s="141" t="s">
        <v>4</v>
      </c>
      <c r="H13" s="141" t="s">
        <v>4</v>
      </c>
      <c r="I13" s="3" t="s">
        <v>5</v>
      </c>
      <c r="J13" s="6">
        <v>16299.6</v>
      </c>
      <c r="K13" s="6">
        <f>+J13*0.21</f>
        <v>3422.9160000000002</v>
      </c>
      <c r="L13" s="6">
        <f t="shared" ref="L13:L17" si="22">J13+K13</f>
        <v>19722.516</v>
      </c>
      <c r="M13" s="6">
        <v>39119.040000000001</v>
      </c>
      <c r="N13" s="115" t="s">
        <v>98</v>
      </c>
      <c r="O13" s="3">
        <v>1</v>
      </c>
      <c r="P13" s="3">
        <v>0</v>
      </c>
      <c r="Q13" s="116">
        <f t="shared" ref="Q13:Q17" si="23">(P13/O13)</f>
        <v>0</v>
      </c>
      <c r="R13" s="7" t="s">
        <v>244</v>
      </c>
      <c r="S13" s="8" t="s">
        <v>243</v>
      </c>
      <c r="T13" s="6">
        <v>10588.4</v>
      </c>
      <c r="U13" s="6">
        <f>T13*0.21</f>
        <v>2223.5639999999999</v>
      </c>
      <c r="V13" s="6">
        <f t="shared" ref="V13:V17" si="24">T13+U13</f>
        <v>12811.964</v>
      </c>
      <c r="W13" s="9">
        <f t="shared" ref="W13:W17" si="25">1-V13/L13</f>
        <v>0.35038896660040741</v>
      </c>
      <c r="X13" s="142">
        <v>45257</v>
      </c>
      <c r="Y13" s="143" t="s">
        <v>252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</row>
    <row r="14" spans="1:1024" ht="75.5" customHeight="1">
      <c r="A14" s="1">
        <v>11</v>
      </c>
      <c r="B14" s="2" t="s">
        <v>247</v>
      </c>
      <c r="C14" s="3" t="s">
        <v>156</v>
      </c>
      <c r="D14" s="3" t="s">
        <v>139</v>
      </c>
      <c r="E14" s="4" t="s">
        <v>251</v>
      </c>
      <c r="F14" s="4">
        <v>2</v>
      </c>
      <c r="G14" s="141" t="s">
        <v>167</v>
      </c>
      <c r="H14" s="141" t="s">
        <v>42</v>
      </c>
      <c r="I14" s="144" t="s">
        <v>167</v>
      </c>
      <c r="J14" s="6">
        <v>1328</v>
      </c>
      <c r="K14" s="6">
        <f>+J14*0.21</f>
        <v>278.88</v>
      </c>
      <c r="L14" s="6">
        <f t="shared" si="22"/>
        <v>1606.88</v>
      </c>
      <c r="M14" s="6">
        <v>1328</v>
      </c>
      <c r="N14" s="115" t="s">
        <v>98</v>
      </c>
      <c r="O14" s="3">
        <v>6</v>
      </c>
      <c r="P14" s="3">
        <v>0</v>
      </c>
      <c r="Q14" s="116">
        <f t="shared" si="23"/>
        <v>0</v>
      </c>
      <c r="R14" s="7" t="s">
        <v>249</v>
      </c>
      <c r="S14" s="8" t="s">
        <v>250</v>
      </c>
      <c r="T14" s="6">
        <v>827.4</v>
      </c>
      <c r="U14" s="6">
        <v>173.76</v>
      </c>
      <c r="V14" s="6">
        <f t="shared" si="24"/>
        <v>1001.16</v>
      </c>
      <c r="W14" s="9">
        <f t="shared" si="25"/>
        <v>0.37695409738126062</v>
      </c>
      <c r="X14" s="142">
        <v>45280</v>
      </c>
      <c r="Y14" s="143" t="s">
        <v>161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ht="99" customHeight="1">
      <c r="A15" s="1">
        <v>12</v>
      </c>
      <c r="B15" s="2" t="s">
        <v>253</v>
      </c>
      <c r="C15" s="3" t="s">
        <v>3</v>
      </c>
      <c r="D15" s="3" t="s">
        <v>139</v>
      </c>
      <c r="E15" s="4" t="s">
        <v>255</v>
      </c>
      <c r="F15" s="4">
        <v>2</v>
      </c>
      <c r="G15" s="141" t="s">
        <v>167</v>
      </c>
      <c r="H15" s="141" t="s">
        <v>42</v>
      </c>
      <c r="I15" s="144" t="s">
        <v>167</v>
      </c>
      <c r="J15" s="6">
        <v>1324.69</v>
      </c>
      <c r="K15" s="6">
        <v>278.19</v>
      </c>
      <c r="L15" s="6">
        <f t="shared" si="22"/>
        <v>1602.88</v>
      </c>
      <c r="M15" s="6">
        <v>1324.69</v>
      </c>
      <c r="N15" s="115" t="s">
        <v>98</v>
      </c>
      <c r="O15" s="3">
        <v>1</v>
      </c>
      <c r="P15" s="3">
        <v>0</v>
      </c>
      <c r="Q15" s="116">
        <f t="shared" si="23"/>
        <v>0</v>
      </c>
      <c r="R15" s="7" t="s">
        <v>249</v>
      </c>
      <c r="S15" s="8" t="s">
        <v>250</v>
      </c>
      <c r="T15" s="6">
        <v>1324.69</v>
      </c>
      <c r="U15" s="6">
        <v>278.19</v>
      </c>
      <c r="V15" s="6">
        <f t="shared" si="24"/>
        <v>1602.88</v>
      </c>
      <c r="W15" s="9">
        <f t="shared" si="25"/>
        <v>0</v>
      </c>
      <c r="X15" s="142">
        <v>45280</v>
      </c>
      <c r="Y15" s="143" t="s">
        <v>161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ht="56.25" customHeight="1">
      <c r="A16" s="1">
        <v>13</v>
      </c>
      <c r="B16" s="2" t="s">
        <v>256</v>
      </c>
      <c r="C16" s="3" t="s">
        <v>147</v>
      </c>
      <c r="D16" s="3" t="s">
        <v>6</v>
      </c>
      <c r="E16" s="4" t="s">
        <v>266</v>
      </c>
      <c r="F16" s="4">
        <v>2</v>
      </c>
      <c r="G16" s="141" t="s">
        <v>122</v>
      </c>
      <c r="H16" s="141" t="s">
        <v>122</v>
      </c>
      <c r="I16" s="3" t="s">
        <v>258</v>
      </c>
      <c r="J16" s="6">
        <v>16900</v>
      </c>
      <c r="K16" s="6">
        <f>+J16*0.21</f>
        <v>3549</v>
      </c>
      <c r="L16" s="6">
        <f t="shared" si="22"/>
        <v>20449</v>
      </c>
      <c r="M16" s="6">
        <v>38520</v>
      </c>
      <c r="N16" s="115" t="s">
        <v>98</v>
      </c>
      <c r="O16" s="3">
        <v>7</v>
      </c>
      <c r="P16" s="3">
        <v>1</v>
      </c>
      <c r="Q16" s="116">
        <f t="shared" si="23"/>
        <v>0.14285714285714285</v>
      </c>
      <c r="R16" s="7" t="s">
        <v>259</v>
      </c>
      <c r="S16" s="8" t="s">
        <v>260</v>
      </c>
      <c r="T16" s="6">
        <v>8400</v>
      </c>
      <c r="U16" s="6">
        <f>T16*0.21</f>
        <v>1764</v>
      </c>
      <c r="V16" s="6">
        <f t="shared" si="24"/>
        <v>10164</v>
      </c>
      <c r="W16" s="9">
        <f t="shared" si="25"/>
        <v>0.50295857988165682</v>
      </c>
      <c r="X16" s="142">
        <v>45287</v>
      </c>
      <c r="Y16" s="143" t="s">
        <v>268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ht="56.25" customHeight="1">
      <c r="A17" s="1">
        <v>14</v>
      </c>
      <c r="B17" s="2" t="s">
        <v>256</v>
      </c>
      <c r="C17" s="3" t="s">
        <v>147</v>
      </c>
      <c r="D17" s="3" t="s">
        <v>6</v>
      </c>
      <c r="E17" s="4" t="s">
        <v>267</v>
      </c>
      <c r="F17" s="4">
        <v>2</v>
      </c>
      <c r="G17" s="141" t="s">
        <v>263</v>
      </c>
      <c r="H17" s="141" t="s">
        <v>42</v>
      </c>
      <c r="I17" s="3" t="s">
        <v>258</v>
      </c>
      <c r="J17" s="6">
        <v>30000</v>
      </c>
      <c r="K17" s="6">
        <f>+J17*0.21</f>
        <v>6300</v>
      </c>
      <c r="L17" s="6">
        <f t="shared" si="22"/>
        <v>36300</v>
      </c>
      <c r="M17" s="6">
        <v>30000</v>
      </c>
      <c r="N17" s="115" t="s">
        <v>98</v>
      </c>
      <c r="O17" s="3">
        <v>3</v>
      </c>
      <c r="P17" s="3">
        <v>2</v>
      </c>
      <c r="Q17" s="116">
        <f t="shared" si="23"/>
        <v>0.66666666666666663</v>
      </c>
      <c r="R17" s="7" t="s">
        <v>265</v>
      </c>
      <c r="S17" s="8" t="s">
        <v>264</v>
      </c>
      <c r="T17" s="6">
        <v>18300</v>
      </c>
      <c r="U17" s="6">
        <f>T17*0.21</f>
        <v>3843</v>
      </c>
      <c r="V17" s="6">
        <f t="shared" si="24"/>
        <v>22143</v>
      </c>
      <c r="W17" s="9">
        <f t="shared" si="25"/>
        <v>0.39</v>
      </c>
      <c r="X17" s="142">
        <v>45287</v>
      </c>
      <c r="Y17" s="143" t="s">
        <v>268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ht="21.75" customHeight="1">
      <c r="A18" s="112"/>
      <c r="B18" s="11"/>
      <c r="C18" s="11"/>
      <c r="D18" s="11"/>
      <c r="E18" s="12" t="s">
        <v>80</v>
      </c>
      <c r="F18" s="13"/>
      <c r="G18" s="13"/>
      <c r="H18" s="13"/>
      <c r="I18" s="11"/>
      <c r="J18" s="43">
        <f>SUM(J4:J17)</f>
        <v>179556.41</v>
      </c>
      <c r="K18" s="43">
        <f>SUM(K4:K17)</f>
        <v>35796.371199999994</v>
      </c>
      <c r="L18" s="43">
        <f>SUM(L4:L17)</f>
        <v>215352.78120000003</v>
      </c>
      <c r="M18" s="43">
        <f>SUM(M4:M17)</f>
        <v>244347.51</v>
      </c>
      <c r="N18" s="15"/>
      <c r="O18" s="44"/>
      <c r="P18" s="44"/>
      <c r="Q18" s="16"/>
      <c r="R18" s="16"/>
      <c r="S18" s="16"/>
      <c r="T18" s="14">
        <f>SUM(T4:T17)</f>
        <v>142704.4</v>
      </c>
      <c r="U18" s="14">
        <f>SUM(U4:U17)</f>
        <v>28057.455099999992</v>
      </c>
      <c r="V18" s="14">
        <f>SUM(V4:V17)</f>
        <v>170761.85510000002</v>
      </c>
      <c r="W18" s="87">
        <f t="shared" si="1"/>
        <v>0.20705990352912151</v>
      </c>
      <c r="X18" s="45"/>
      <c r="Y18" s="46"/>
      <c r="Z18" s="140"/>
      <c r="AA18" s="140"/>
      <c r="AB18" s="140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</row>
    <row r="19" spans="1:1024">
      <c r="A19" s="18"/>
      <c r="B19" s="18"/>
      <c r="C19" s="18"/>
      <c r="D19" s="18"/>
      <c r="E19" s="19"/>
      <c r="F19" s="19"/>
      <c r="G19" s="19"/>
      <c r="H19" s="19"/>
      <c r="I19" s="18"/>
      <c r="J19" s="24"/>
      <c r="K19" s="20"/>
      <c r="L19" s="20"/>
      <c r="M19" s="20"/>
      <c r="N19" s="20"/>
      <c r="O19" s="47"/>
      <c r="P19" s="47"/>
      <c r="Q19" s="48"/>
      <c r="R19" s="48"/>
      <c r="S19" s="48"/>
      <c r="T19" s="20"/>
      <c r="U19" s="49"/>
      <c r="V19" s="49"/>
      <c r="W19" s="50"/>
      <c r="X19" s="170"/>
      <c r="Y19" s="170"/>
      <c r="Z19" s="20"/>
      <c r="AA19" s="20"/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1024">
      <c r="A20" s="18"/>
      <c r="B20" s="114" t="s">
        <v>99</v>
      </c>
      <c r="C20" s="18"/>
      <c r="D20" s="18"/>
      <c r="E20" s="21"/>
      <c r="F20" s="21"/>
      <c r="G20" s="113"/>
      <c r="H20" s="114" t="s">
        <v>101</v>
      </c>
      <c r="I20" s="18"/>
      <c r="J20" s="18"/>
      <c r="K20" s="19"/>
      <c r="L20" s="20"/>
      <c r="M20" s="20"/>
      <c r="N20" s="20"/>
      <c r="O20" s="47"/>
      <c r="P20" s="47"/>
      <c r="Q20" s="18"/>
      <c r="R20" s="18"/>
      <c r="S20" s="18"/>
      <c r="T20" s="20"/>
      <c r="U20" s="49"/>
      <c r="V20" s="49"/>
      <c r="W20" s="51"/>
      <c r="X20" s="170"/>
      <c r="Y20" s="170"/>
      <c r="Z20" s="20"/>
      <c r="AA20" s="20"/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1024">
      <c r="A21" s="18"/>
      <c r="B21" s="18"/>
      <c r="C21" s="18" t="s">
        <v>7</v>
      </c>
      <c r="D21" s="18"/>
      <c r="E21" s="19"/>
      <c r="F21" s="19"/>
      <c r="G21" s="19"/>
      <c r="H21" s="18"/>
      <c r="J21" s="18" t="s">
        <v>13</v>
      </c>
      <c r="K21" s="19"/>
      <c r="L21" s="20"/>
      <c r="M21" s="20"/>
      <c r="N21" s="20"/>
      <c r="O21" s="47"/>
      <c r="P21" s="47"/>
      <c r="Q21" s="18"/>
      <c r="R21" s="18"/>
      <c r="S21" s="18"/>
      <c r="T21" s="20"/>
      <c r="U21" s="49"/>
      <c r="V21" s="49"/>
      <c r="W21" s="51"/>
      <c r="X21" s="170"/>
      <c r="Y21" s="170"/>
      <c r="Z21" s="20"/>
      <c r="AA21" s="20"/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1024">
      <c r="A22" s="18"/>
      <c r="B22" s="18"/>
      <c r="C22" s="18" t="s">
        <v>8</v>
      </c>
      <c r="D22" s="18"/>
      <c r="E22" s="19"/>
      <c r="F22" s="19"/>
      <c r="G22" s="19"/>
      <c r="H22" s="18"/>
      <c r="J22" s="18" t="s">
        <v>14</v>
      </c>
      <c r="K22" s="19"/>
      <c r="L22" s="20"/>
      <c r="M22" s="20"/>
      <c r="N22" s="20"/>
      <c r="O22" s="47"/>
      <c r="P22" s="47"/>
      <c r="Q22" s="18"/>
      <c r="R22" s="18"/>
      <c r="S22" s="52"/>
      <c r="T22" s="20"/>
      <c r="U22" s="49"/>
      <c r="V22" s="49"/>
      <c r="W22" s="51"/>
      <c r="X22" s="170"/>
      <c r="Y22" s="170"/>
      <c r="Z22" s="20"/>
      <c r="AA22" s="20"/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1024">
      <c r="A23" s="18"/>
      <c r="B23" s="18"/>
      <c r="C23" s="18" t="s">
        <v>78</v>
      </c>
      <c r="D23" s="18"/>
      <c r="E23" s="19"/>
      <c r="F23" s="19"/>
      <c r="G23" s="19"/>
      <c r="H23" s="18"/>
      <c r="J23" s="18" t="s">
        <v>15</v>
      </c>
      <c r="K23" s="19"/>
      <c r="L23" s="20"/>
      <c r="M23" s="20"/>
      <c r="N23" s="20"/>
      <c r="O23" s="47"/>
      <c r="P23" s="47"/>
      <c r="Q23" s="18"/>
      <c r="R23" s="18"/>
      <c r="S23" s="52"/>
      <c r="T23" s="20"/>
      <c r="U23" s="49"/>
      <c r="V23" s="49"/>
      <c r="W23" s="51"/>
      <c r="X23" s="170"/>
      <c r="Y23" s="170"/>
      <c r="Z23" s="20"/>
      <c r="AA23" s="20"/>
      <c r="AB23" s="20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1024">
      <c r="A24" s="18"/>
      <c r="B24" s="18"/>
      <c r="C24" s="18" t="s">
        <v>106</v>
      </c>
      <c r="D24" s="18"/>
      <c r="E24" s="19"/>
      <c r="F24" s="19"/>
      <c r="G24" s="19"/>
      <c r="H24" s="18"/>
      <c r="J24" s="18" t="s">
        <v>16</v>
      </c>
      <c r="K24" s="19"/>
      <c r="L24" s="20"/>
      <c r="M24" s="20"/>
      <c r="N24" s="20"/>
      <c r="O24" s="47"/>
      <c r="P24" s="47"/>
      <c r="Q24" s="18"/>
      <c r="R24" s="18"/>
      <c r="S24" s="52"/>
      <c r="T24" s="20"/>
      <c r="U24" s="49"/>
      <c r="V24" s="49"/>
      <c r="W24" s="51"/>
      <c r="X24" s="170"/>
      <c r="Y24" s="170"/>
      <c r="Z24" s="20"/>
      <c r="AA24" s="20"/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1024">
      <c r="A25" s="18"/>
      <c r="B25" s="18"/>
      <c r="C25" s="18" t="s">
        <v>79</v>
      </c>
      <c r="D25" s="18"/>
      <c r="E25" s="19"/>
      <c r="F25" s="19"/>
      <c r="G25" s="19"/>
      <c r="H25" s="18"/>
      <c r="J25" s="18"/>
      <c r="K25" s="19"/>
      <c r="L25" s="20"/>
      <c r="M25" s="20"/>
      <c r="N25" s="20"/>
      <c r="O25" s="47"/>
      <c r="P25" s="47"/>
      <c r="Q25" s="18"/>
      <c r="R25" s="18"/>
      <c r="S25" s="52"/>
      <c r="T25" s="20"/>
      <c r="U25" s="49"/>
      <c r="V25" s="49"/>
      <c r="W25" s="51"/>
      <c r="X25" s="170"/>
      <c r="Y25" s="170"/>
      <c r="Z25" s="20"/>
      <c r="AA25" s="20"/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1024">
      <c r="A26" s="18"/>
      <c r="B26" s="18"/>
      <c r="C26" s="18"/>
      <c r="D26" s="18"/>
      <c r="E26" s="19"/>
      <c r="F26" s="19"/>
      <c r="G26" s="19"/>
      <c r="H26" s="18"/>
      <c r="I26" s="18"/>
      <c r="J26" s="18"/>
      <c r="K26" s="19"/>
      <c r="L26" s="20"/>
      <c r="M26" s="20"/>
      <c r="N26" s="20"/>
      <c r="O26" s="47"/>
      <c r="P26" s="47"/>
      <c r="Q26" s="18"/>
      <c r="R26" s="18"/>
      <c r="S26" s="18"/>
      <c r="T26" s="20"/>
      <c r="U26" s="49"/>
      <c r="V26" s="49"/>
      <c r="W26" s="51"/>
      <c r="X26" s="170"/>
      <c r="Y26" s="170"/>
      <c r="Z26" s="20"/>
      <c r="AA26" s="20"/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1024">
      <c r="A27" s="18"/>
      <c r="B27" s="114" t="s">
        <v>100</v>
      </c>
      <c r="C27" s="18"/>
      <c r="D27" s="18"/>
      <c r="E27" s="19"/>
      <c r="F27" s="19"/>
      <c r="G27" s="19"/>
      <c r="H27" s="114" t="s">
        <v>102</v>
      </c>
      <c r="I27" s="18"/>
      <c r="J27" s="18"/>
      <c r="K27" s="19"/>
      <c r="L27" s="20"/>
      <c r="M27" s="20"/>
      <c r="N27" s="20"/>
      <c r="O27" s="47"/>
      <c r="P27" s="47"/>
      <c r="Q27" s="18"/>
      <c r="R27" s="18"/>
      <c r="S27" s="18"/>
      <c r="T27" s="20"/>
      <c r="U27" s="49"/>
      <c r="V27" s="49"/>
      <c r="W27" s="51"/>
      <c r="X27" s="170"/>
      <c r="Y27" s="170"/>
      <c r="Z27" s="20"/>
      <c r="AA27" s="20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1024">
      <c r="A28" s="18"/>
      <c r="B28" s="18"/>
      <c r="C28" s="18" t="s">
        <v>9</v>
      </c>
      <c r="D28" s="18"/>
      <c r="E28" s="19"/>
      <c r="F28" s="19"/>
      <c r="G28" s="19"/>
      <c r="H28" s="18"/>
      <c r="J28" s="18" t="s">
        <v>17</v>
      </c>
      <c r="K28" s="18"/>
      <c r="L28" s="20"/>
      <c r="M28" s="20"/>
      <c r="N28" s="20"/>
      <c r="O28" s="47"/>
      <c r="P28" s="47"/>
      <c r="Q28" s="18"/>
      <c r="R28" s="18"/>
      <c r="S28" s="18"/>
      <c r="T28" s="20"/>
      <c r="U28" s="49"/>
      <c r="V28" s="49"/>
      <c r="W28" s="51"/>
      <c r="X28" s="170"/>
      <c r="Y28" s="170"/>
      <c r="Z28" s="20"/>
      <c r="AA28" s="20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1024">
      <c r="A29" s="18"/>
      <c r="B29" s="18"/>
      <c r="C29" s="18" t="s">
        <v>10</v>
      </c>
      <c r="D29" s="18"/>
      <c r="E29" s="19"/>
      <c r="F29" s="19"/>
      <c r="G29" s="19"/>
      <c r="H29" s="18"/>
      <c r="J29" s="18" t="s">
        <v>18</v>
      </c>
      <c r="K29" s="18"/>
      <c r="L29" s="20"/>
      <c r="M29" s="20"/>
      <c r="N29" s="20"/>
      <c r="O29" s="47"/>
      <c r="P29" s="47"/>
      <c r="Q29" s="18"/>
      <c r="R29" s="18"/>
      <c r="S29" s="18"/>
      <c r="T29" s="20"/>
      <c r="U29" s="49"/>
      <c r="V29" s="49"/>
      <c r="W29" s="51"/>
      <c r="X29" s="170"/>
      <c r="Y29" s="170"/>
      <c r="Z29" s="20"/>
      <c r="AA29" s="20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1024">
      <c r="A30" s="18"/>
      <c r="B30" s="18"/>
      <c r="C30" s="18" t="s">
        <v>11</v>
      </c>
      <c r="D30" s="18"/>
      <c r="E30" s="19"/>
      <c r="F30" s="19"/>
      <c r="G30" s="19"/>
      <c r="H30" s="18"/>
      <c r="J30" s="18" t="s">
        <v>19</v>
      </c>
      <c r="K30" s="18"/>
      <c r="L30" s="20"/>
      <c r="M30" s="20"/>
      <c r="N30" s="20"/>
      <c r="O30" s="47"/>
      <c r="P30" s="47"/>
      <c r="Q30" s="18"/>
      <c r="R30" s="18"/>
      <c r="S30" s="18"/>
      <c r="T30" s="20"/>
      <c r="U30" s="49"/>
      <c r="V30" s="49"/>
      <c r="W30" s="51"/>
      <c r="X30" s="170"/>
      <c r="Y30" s="17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1024">
      <c r="A31" s="18"/>
      <c r="B31" s="18"/>
      <c r="C31" s="18" t="s">
        <v>12</v>
      </c>
      <c r="D31" s="18"/>
      <c r="E31" s="19"/>
      <c r="F31" s="19"/>
      <c r="G31" s="19"/>
      <c r="H31" s="18"/>
      <c r="J31" s="18" t="s">
        <v>20</v>
      </c>
      <c r="K31" s="18"/>
      <c r="L31" s="20"/>
      <c r="M31" s="20"/>
      <c r="N31" s="20"/>
      <c r="O31" s="47"/>
      <c r="P31" s="47"/>
      <c r="Q31" s="18"/>
      <c r="R31" s="18"/>
      <c r="S31" s="18"/>
      <c r="T31" s="20"/>
      <c r="U31" s="49"/>
      <c r="V31" s="49"/>
      <c r="W31" s="51"/>
      <c r="X31" s="170"/>
      <c r="Y31" s="170"/>
      <c r="Z31" s="20"/>
      <c r="AA31" s="20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1024">
      <c r="A32" s="18"/>
      <c r="B32" s="18"/>
      <c r="C32" s="18"/>
      <c r="D32" s="18"/>
      <c r="E32" s="19"/>
      <c r="F32" s="19"/>
      <c r="G32" s="19"/>
      <c r="H32" s="18"/>
      <c r="J32" s="18" t="s">
        <v>21</v>
      </c>
      <c r="K32" s="18"/>
      <c r="L32" s="20"/>
      <c r="M32" s="20"/>
      <c r="N32" s="20"/>
      <c r="O32" s="47"/>
      <c r="P32" s="47"/>
      <c r="Q32" s="18"/>
      <c r="R32" s="18"/>
      <c r="S32" s="18"/>
      <c r="T32" s="20"/>
      <c r="U32" s="49"/>
      <c r="V32" s="49"/>
      <c r="W32" s="51"/>
      <c r="X32" s="170"/>
      <c r="Y32" s="170"/>
      <c r="Z32" s="20"/>
      <c r="AA32" s="20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1024">
      <c r="A33" s="18"/>
      <c r="B33" s="18"/>
      <c r="C33" s="18"/>
      <c r="D33" s="18"/>
      <c r="E33" s="19"/>
      <c r="F33" s="19"/>
      <c r="G33" s="19"/>
      <c r="H33" s="19"/>
      <c r="I33" s="18"/>
      <c r="J33" s="20"/>
      <c r="K33" s="20"/>
      <c r="L33" s="20"/>
      <c r="M33" s="20"/>
      <c r="N33" s="20"/>
      <c r="O33" s="47"/>
      <c r="P33" s="47"/>
      <c r="Q33" s="18"/>
      <c r="R33" s="18"/>
      <c r="S33" s="18"/>
      <c r="T33" s="20"/>
      <c r="U33" s="49"/>
      <c r="V33" s="49"/>
      <c r="W33" s="51"/>
      <c r="X33" s="53"/>
      <c r="Y33" s="51"/>
      <c r="Z33" s="20"/>
      <c r="AA33" s="20"/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1024">
      <c r="A34" s="18"/>
      <c r="B34" s="18"/>
      <c r="C34" s="18"/>
      <c r="D34" s="18"/>
      <c r="E34" s="19"/>
      <c r="F34" s="19"/>
      <c r="G34" s="19"/>
      <c r="H34" s="19"/>
      <c r="I34" s="18"/>
      <c r="J34" s="20"/>
      <c r="K34" s="20"/>
      <c r="L34" s="20"/>
      <c r="M34" s="20"/>
      <c r="N34" s="20"/>
      <c r="O34" s="47"/>
      <c r="P34" s="47"/>
      <c r="Q34" s="18"/>
      <c r="R34" s="18"/>
      <c r="S34" s="18"/>
      <c r="T34" s="20"/>
      <c r="U34" s="49"/>
      <c r="V34" s="49"/>
      <c r="W34" s="51"/>
      <c r="X34" s="53"/>
      <c r="Y34" s="51"/>
      <c r="Z34" s="20"/>
      <c r="AA34" s="20"/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1024">
      <c r="A35" s="18"/>
      <c r="B35" s="18"/>
      <c r="C35" s="18"/>
      <c r="D35" s="18"/>
      <c r="E35" s="19"/>
      <c r="F35" s="19"/>
      <c r="G35" s="19"/>
      <c r="H35" s="19"/>
      <c r="I35" s="18"/>
      <c r="J35" s="20"/>
      <c r="K35" s="20"/>
      <c r="L35" s="20"/>
      <c r="M35" s="20"/>
      <c r="N35" s="20"/>
      <c r="O35" s="47"/>
      <c r="P35" s="47"/>
      <c r="Q35" s="18"/>
      <c r="R35" s="18"/>
      <c r="S35" s="18"/>
      <c r="T35" s="20"/>
      <c r="U35" s="49"/>
      <c r="V35" s="49"/>
      <c r="W35" s="51"/>
      <c r="X35" s="53"/>
      <c r="Y35" s="51"/>
      <c r="Z35" s="20"/>
      <c r="AA35" s="20"/>
      <c r="AB35" s="20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1024">
      <c r="A36" s="18"/>
      <c r="B36" s="18"/>
      <c r="C36" s="18"/>
      <c r="D36" s="18"/>
      <c r="E36" s="19"/>
      <c r="F36" s="19"/>
      <c r="G36" s="19"/>
      <c r="H36" s="19"/>
      <c r="I36" s="18"/>
      <c r="J36" s="20"/>
      <c r="K36" s="20"/>
      <c r="L36" s="20"/>
      <c r="M36" s="20"/>
      <c r="N36" s="20"/>
      <c r="O36" s="47"/>
      <c r="P36" s="47"/>
      <c r="Q36" s="18"/>
      <c r="R36" s="18"/>
      <c r="S36" s="18"/>
      <c r="T36" s="20"/>
      <c r="U36" s="49"/>
      <c r="V36" s="49"/>
      <c r="W36" s="51"/>
      <c r="X36" s="53"/>
      <c r="Y36" s="51"/>
      <c r="Z36" s="20"/>
      <c r="AA36" s="20"/>
      <c r="AB36" s="20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1024">
      <c r="A37" s="18"/>
      <c r="B37" s="18"/>
      <c r="C37" s="18"/>
      <c r="D37" s="18"/>
      <c r="E37" s="19"/>
      <c r="F37" s="19"/>
      <c r="G37" s="19"/>
      <c r="H37" s="19"/>
      <c r="I37" s="18"/>
      <c r="J37" s="20"/>
      <c r="K37" s="20"/>
      <c r="L37" s="20"/>
      <c r="M37" s="20"/>
      <c r="N37" s="20"/>
      <c r="O37" s="47"/>
      <c r="P37" s="47"/>
      <c r="Q37" s="18"/>
      <c r="R37" s="18"/>
      <c r="S37" s="18"/>
      <c r="T37" s="20"/>
      <c r="U37" s="49"/>
      <c r="V37" s="49"/>
      <c r="W37" s="51"/>
      <c r="X37" s="53"/>
      <c r="Y37" s="51"/>
      <c r="Z37" s="20"/>
      <c r="AA37" s="20"/>
      <c r="AB37" s="20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1024">
      <c r="A38" s="18"/>
      <c r="B38" s="18"/>
      <c r="C38" s="18"/>
      <c r="D38" s="18"/>
      <c r="E38" s="19"/>
      <c r="F38" s="19"/>
      <c r="G38" s="19"/>
      <c r="H38" s="19"/>
      <c r="I38" s="18"/>
      <c r="J38" s="20"/>
      <c r="K38" s="20"/>
      <c r="L38" s="20"/>
      <c r="M38" s="20"/>
      <c r="N38" s="20"/>
      <c r="O38" s="47"/>
      <c r="P38" s="47"/>
      <c r="Q38" s="18"/>
      <c r="R38" s="18"/>
      <c r="S38" s="18"/>
      <c r="T38" s="20"/>
      <c r="U38" s="49"/>
      <c r="V38" s="49"/>
      <c r="W38" s="51"/>
      <c r="X38" s="53"/>
      <c r="Y38" s="51"/>
      <c r="Z38" s="20"/>
      <c r="AA38" s="20"/>
      <c r="AB38" s="20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1024">
      <c r="A39" s="18"/>
      <c r="B39" s="18"/>
      <c r="C39" s="18"/>
      <c r="D39" s="18"/>
      <c r="E39" s="19"/>
      <c r="F39" s="19"/>
      <c r="G39" s="19"/>
      <c r="H39" s="19"/>
      <c r="I39" s="18"/>
      <c r="J39" s="20"/>
      <c r="K39" s="20"/>
      <c r="L39" s="20"/>
      <c r="M39" s="20"/>
      <c r="N39" s="20"/>
      <c r="O39" s="47"/>
      <c r="P39" s="47"/>
      <c r="Q39" s="18"/>
      <c r="R39" s="18"/>
      <c r="S39" s="18"/>
      <c r="T39" s="20"/>
      <c r="U39" s="49"/>
      <c r="V39" s="49"/>
      <c r="W39" s="51"/>
      <c r="X39" s="53"/>
      <c r="Y39" s="51"/>
      <c r="Z39" s="20"/>
      <c r="AA39" s="20"/>
      <c r="AB39" s="20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1024">
      <c r="A40" s="18"/>
      <c r="B40" s="18"/>
      <c r="C40" s="18"/>
      <c r="D40" s="18"/>
      <c r="E40" s="19"/>
      <c r="F40" s="19"/>
      <c r="G40" s="19"/>
      <c r="H40" s="19"/>
      <c r="I40" s="18"/>
      <c r="J40" s="20"/>
      <c r="K40" s="20"/>
      <c r="L40" s="20"/>
      <c r="M40" s="20"/>
      <c r="N40" s="20"/>
      <c r="O40" s="47"/>
      <c r="P40" s="47"/>
      <c r="Q40" s="18"/>
      <c r="R40" s="18"/>
      <c r="S40" s="18"/>
      <c r="T40" s="20"/>
      <c r="U40" s="49"/>
      <c r="V40" s="49"/>
      <c r="W40" s="51"/>
      <c r="X40" s="53"/>
      <c r="Y40" s="51"/>
      <c r="Z40" s="20"/>
      <c r="AA40" s="20"/>
      <c r="AB40" s="20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1024">
      <c r="A41" s="18"/>
      <c r="B41" s="18"/>
      <c r="C41" s="18"/>
      <c r="D41" s="18"/>
      <c r="E41" s="19"/>
      <c r="F41" s="19"/>
      <c r="G41" s="19"/>
      <c r="H41" s="19"/>
      <c r="I41" s="18"/>
      <c r="J41" s="20"/>
      <c r="K41" s="20"/>
      <c r="L41" s="20"/>
      <c r="M41" s="20"/>
      <c r="N41" s="20"/>
      <c r="O41" s="47"/>
      <c r="P41" s="47"/>
      <c r="Q41" s="18"/>
      <c r="R41" s="18"/>
      <c r="S41" s="18"/>
      <c r="T41" s="20"/>
      <c r="U41" s="49"/>
      <c r="V41" s="49"/>
      <c r="W41" s="51"/>
      <c r="X41" s="53"/>
      <c r="Y41" s="51"/>
      <c r="Z41" s="20"/>
      <c r="AA41" s="20"/>
      <c r="AB41" s="20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1024">
      <c r="A42" s="18"/>
      <c r="B42" s="18"/>
      <c r="C42" s="18"/>
      <c r="D42" s="18"/>
      <c r="E42" s="19"/>
      <c r="F42" s="19"/>
      <c r="G42" s="19"/>
      <c r="H42" s="19"/>
      <c r="I42" s="18"/>
      <c r="J42" s="20"/>
      <c r="K42" s="20"/>
      <c r="L42" s="20"/>
      <c r="M42" s="20"/>
      <c r="N42" s="20"/>
      <c r="O42" s="47"/>
      <c r="P42" s="47"/>
      <c r="Q42" s="18"/>
      <c r="R42" s="18"/>
      <c r="S42" s="18"/>
      <c r="T42" s="20"/>
      <c r="U42" s="49"/>
      <c r="V42" s="49"/>
      <c r="W42" s="51"/>
      <c r="X42" s="53"/>
      <c r="Y42" s="51"/>
      <c r="Z42" s="20"/>
      <c r="AA42" s="20"/>
      <c r="AB42" s="20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1024">
      <c r="A43" s="18"/>
      <c r="B43" s="18"/>
      <c r="C43" s="18"/>
      <c r="D43" s="18"/>
      <c r="E43" s="19"/>
      <c r="F43" s="19"/>
      <c r="G43" s="19"/>
      <c r="H43" s="19"/>
      <c r="I43" s="18"/>
      <c r="J43" s="20"/>
      <c r="K43" s="20"/>
      <c r="L43" s="20"/>
      <c r="M43" s="20"/>
      <c r="N43" s="20"/>
      <c r="O43" s="47"/>
      <c r="P43" s="47"/>
      <c r="Q43" s="18"/>
      <c r="R43" s="18"/>
      <c r="S43" s="18"/>
      <c r="T43" s="20"/>
      <c r="U43" s="49"/>
      <c r="V43" s="49"/>
      <c r="W43" s="51"/>
      <c r="X43" s="53"/>
      <c r="Y43" s="51"/>
      <c r="Z43" s="20"/>
      <c r="AA43" s="20"/>
      <c r="AB43" s="20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1024">
      <c r="A44" s="18"/>
      <c r="B44" s="18"/>
      <c r="C44" s="18"/>
      <c r="D44" s="18"/>
      <c r="E44" s="19"/>
      <c r="F44" s="19"/>
      <c r="G44" s="19"/>
      <c r="H44" s="19"/>
      <c r="I44" s="18"/>
      <c r="J44" s="20"/>
      <c r="K44" s="20"/>
      <c r="L44" s="20"/>
      <c r="M44" s="20"/>
      <c r="N44" s="20"/>
      <c r="O44" s="47"/>
      <c r="P44" s="47"/>
      <c r="Q44" s="18"/>
      <c r="R44" s="18"/>
      <c r="S44" s="18"/>
      <c r="T44" s="20"/>
      <c r="U44" s="49"/>
      <c r="V44" s="49"/>
      <c r="W44" s="51"/>
      <c r="X44" s="53"/>
      <c r="Y44" s="51"/>
      <c r="Z44" s="20"/>
      <c r="AA44" s="20"/>
      <c r="AB44" s="20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1024">
      <c r="A45" s="18"/>
      <c r="B45" s="18"/>
      <c r="C45" s="18"/>
      <c r="D45" s="18"/>
      <c r="E45" s="19"/>
      <c r="F45" s="19"/>
      <c r="G45" s="19"/>
      <c r="H45" s="19"/>
      <c r="I45" s="18"/>
      <c r="J45" s="20"/>
      <c r="K45" s="20"/>
      <c r="L45" s="20"/>
      <c r="M45" s="20"/>
      <c r="N45" s="20"/>
      <c r="O45" s="47"/>
      <c r="P45" s="47"/>
      <c r="Q45" s="18"/>
      <c r="R45" s="18"/>
      <c r="S45" s="18"/>
      <c r="T45" s="20"/>
      <c r="U45" s="49"/>
      <c r="V45" s="49"/>
      <c r="W45" s="51"/>
      <c r="X45" s="53"/>
      <c r="Y45" s="51"/>
      <c r="Z45" s="20"/>
      <c r="AA45" s="20"/>
      <c r="AB45" s="20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1024">
      <c r="A46" s="18"/>
      <c r="B46" s="18"/>
      <c r="C46" s="18"/>
      <c r="D46" s="18"/>
      <c r="E46" s="19"/>
      <c r="F46" s="19"/>
      <c r="G46" s="19"/>
      <c r="H46" s="19"/>
      <c r="I46" s="18"/>
      <c r="J46" s="20"/>
      <c r="K46" s="20"/>
      <c r="L46" s="20"/>
      <c r="M46" s="20"/>
      <c r="N46" s="20"/>
      <c r="O46" s="47"/>
      <c r="P46" s="47"/>
      <c r="Q46" s="18"/>
      <c r="R46" s="18"/>
      <c r="S46" s="18"/>
      <c r="T46" s="20"/>
      <c r="U46" s="49"/>
      <c r="V46" s="49"/>
      <c r="W46" s="51"/>
      <c r="X46" s="53"/>
      <c r="Y46" s="51"/>
      <c r="Z46" s="20"/>
      <c r="AA46" s="20"/>
      <c r="AB46" s="20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1024" s="22" customFormat="1">
      <c r="E47" s="19"/>
      <c r="F47" s="23"/>
      <c r="G47" s="23"/>
      <c r="H47" s="23"/>
      <c r="J47" s="24"/>
      <c r="K47" s="24"/>
      <c r="L47" s="24"/>
      <c r="M47" s="24"/>
      <c r="N47" s="24"/>
      <c r="O47" s="54"/>
      <c r="P47" s="54"/>
      <c r="T47" s="24"/>
      <c r="U47" s="55"/>
      <c r="V47" s="55"/>
      <c r="W47" s="56"/>
      <c r="X47" s="57"/>
      <c r="Y47" s="56"/>
      <c r="Z47" s="24"/>
      <c r="AA47" s="24"/>
      <c r="AB47" s="2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2" customFormat="1">
      <c r="E48" s="19"/>
      <c r="F48" s="23"/>
      <c r="G48" s="23"/>
      <c r="H48" s="23"/>
      <c r="J48" s="24"/>
      <c r="K48" s="24"/>
      <c r="L48" s="24"/>
      <c r="M48" s="24"/>
      <c r="N48" s="24"/>
      <c r="O48" s="54"/>
      <c r="P48" s="54"/>
      <c r="T48" s="24"/>
      <c r="U48" s="55"/>
      <c r="V48" s="55"/>
      <c r="W48" s="56"/>
      <c r="X48" s="57"/>
      <c r="Y48" s="56"/>
      <c r="Z48" s="24"/>
      <c r="AA48" s="24"/>
      <c r="AB48" s="2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2" customFormat="1">
      <c r="E49" s="19"/>
      <c r="F49" s="23"/>
      <c r="G49" s="23"/>
      <c r="H49" s="23"/>
      <c r="J49" s="24"/>
      <c r="K49" s="24"/>
      <c r="L49" s="24"/>
      <c r="M49" s="24"/>
      <c r="N49" s="24"/>
      <c r="O49" s="54"/>
      <c r="P49" s="54"/>
      <c r="T49" s="24"/>
      <c r="U49" s="55"/>
      <c r="V49" s="55"/>
      <c r="W49" s="56"/>
      <c r="X49" s="57"/>
      <c r="Y49" s="56"/>
      <c r="Z49" s="24"/>
      <c r="AA49" s="24"/>
      <c r="AB49" s="2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2" customFormat="1">
      <c r="E50" s="19"/>
      <c r="F50" s="23"/>
      <c r="G50" s="23"/>
      <c r="H50" s="23"/>
      <c r="J50" s="24"/>
      <c r="K50" s="24"/>
      <c r="L50" s="24"/>
      <c r="M50" s="24"/>
      <c r="N50" s="24"/>
      <c r="O50" s="54"/>
      <c r="P50" s="54"/>
      <c r="T50" s="24"/>
      <c r="U50" s="55"/>
      <c r="V50" s="55"/>
      <c r="W50" s="56"/>
      <c r="X50" s="57"/>
      <c r="Y50" s="56"/>
      <c r="Z50" s="24"/>
      <c r="AA50" s="24"/>
      <c r="AB50" s="2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2" customFormat="1">
      <c r="E51" s="19"/>
      <c r="F51" s="23"/>
      <c r="G51" s="23"/>
      <c r="H51" s="23"/>
      <c r="J51" s="24"/>
      <c r="K51" s="24"/>
      <c r="L51" s="24"/>
      <c r="M51" s="24"/>
      <c r="N51" s="24"/>
      <c r="O51" s="54"/>
      <c r="P51" s="54"/>
      <c r="T51" s="24"/>
      <c r="U51" s="55"/>
      <c r="V51" s="55"/>
      <c r="W51" s="56"/>
      <c r="X51" s="57"/>
      <c r="Y51" s="56"/>
      <c r="Z51" s="24"/>
      <c r="AA51" s="24"/>
      <c r="AB51" s="2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2" customFormat="1">
      <c r="E52" s="19"/>
      <c r="F52" s="23"/>
      <c r="G52" s="23"/>
      <c r="H52" s="23"/>
      <c r="J52" s="24"/>
      <c r="K52" s="24"/>
      <c r="L52" s="24"/>
      <c r="M52" s="24"/>
      <c r="N52" s="24"/>
      <c r="O52" s="54"/>
      <c r="P52" s="54"/>
      <c r="T52" s="24"/>
      <c r="U52" s="55"/>
      <c r="V52" s="55"/>
      <c r="W52" s="56"/>
      <c r="X52" s="57"/>
      <c r="Y52" s="56"/>
      <c r="Z52" s="24"/>
      <c r="AA52" s="24"/>
      <c r="AB52" s="2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2" customFormat="1">
      <c r="E53" s="19"/>
      <c r="F53" s="23"/>
      <c r="G53" s="23"/>
      <c r="H53" s="23"/>
      <c r="J53" s="24"/>
      <c r="K53" s="24"/>
      <c r="L53" s="24"/>
      <c r="M53" s="24"/>
      <c r="N53" s="24"/>
      <c r="O53" s="54"/>
      <c r="P53" s="54"/>
      <c r="T53" s="24"/>
      <c r="U53" s="55"/>
      <c r="V53" s="55"/>
      <c r="W53" s="56"/>
      <c r="X53" s="57"/>
      <c r="Y53" s="56"/>
      <c r="Z53" s="24"/>
      <c r="AA53" s="24"/>
      <c r="AB53" s="2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2" customFormat="1">
      <c r="E54" s="19"/>
      <c r="F54" s="23"/>
      <c r="G54" s="23"/>
      <c r="H54" s="23"/>
      <c r="J54" s="24"/>
      <c r="K54" s="24"/>
      <c r="L54" s="24"/>
      <c r="M54" s="24"/>
      <c r="N54" s="24"/>
      <c r="O54" s="54"/>
      <c r="P54" s="54"/>
      <c r="T54" s="24"/>
      <c r="U54" s="55"/>
      <c r="V54" s="55"/>
      <c r="W54" s="56"/>
      <c r="X54" s="56"/>
      <c r="Y54" s="56"/>
      <c r="Z54" s="24"/>
      <c r="AA54" s="24"/>
      <c r="AB54" s="2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2" customFormat="1">
      <c r="E55" s="19"/>
      <c r="F55" s="23"/>
      <c r="G55" s="23"/>
      <c r="H55" s="23"/>
      <c r="J55" s="24"/>
      <c r="K55" s="24"/>
      <c r="L55" s="24"/>
      <c r="M55" s="24"/>
      <c r="N55" s="24"/>
      <c r="O55" s="54"/>
      <c r="P55" s="54"/>
      <c r="T55" s="24"/>
      <c r="U55" s="55"/>
      <c r="V55" s="55"/>
      <c r="W55" s="56"/>
      <c r="X55" s="56"/>
      <c r="Y55" s="56"/>
      <c r="Z55" s="24"/>
      <c r="AA55" s="24"/>
      <c r="AB55" s="2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2" customFormat="1">
      <c r="E56" s="19"/>
      <c r="F56" s="23"/>
      <c r="G56" s="23"/>
      <c r="H56" s="23"/>
      <c r="J56" s="24"/>
      <c r="K56" s="24"/>
      <c r="L56" s="24"/>
      <c r="M56" s="24"/>
      <c r="N56" s="24"/>
      <c r="O56" s="54"/>
      <c r="P56" s="54"/>
      <c r="T56" s="24"/>
      <c r="U56" s="55"/>
      <c r="V56" s="55"/>
      <c r="W56" s="56"/>
      <c r="X56" s="56"/>
      <c r="Y56" s="56"/>
      <c r="Z56" s="24"/>
      <c r="AA56" s="24"/>
      <c r="AB56" s="2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2" customFormat="1">
      <c r="E57" s="19"/>
      <c r="F57" s="23"/>
      <c r="G57" s="23"/>
      <c r="H57" s="23"/>
      <c r="J57" s="24"/>
      <c r="K57" s="24"/>
      <c r="L57" s="24"/>
      <c r="M57" s="24"/>
      <c r="N57" s="24"/>
      <c r="O57" s="54"/>
      <c r="P57" s="54"/>
      <c r="T57" s="24"/>
      <c r="U57" s="55"/>
      <c r="V57" s="55"/>
      <c r="W57" s="56"/>
      <c r="X57" s="56"/>
      <c r="Y57" s="56"/>
      <c r="Z57" s="24"/>
      <c r="AA57" s="24"/>
      <c r="AB57" s="2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2" customFormat="1">
      <c r="E58" s="19"/>
      <c r="F58" s="23"/>
      <c r="G58" s="23"/>
      <c r="H58" s="23"/>
      <c r="J58" s="24"/>
      <c r="K58" s="24"/>
      <c r="L58" s="24"/>
      <c r="M58" s="24"/>
      <c r="N58" s="24"/>
      <c r="O58" s="54"/>
      <c r="P58" s="54"/>
      <c r="T58" s="24"/>
      <c r="U58" s="55"/>
      <c r="V58" s="55"/>
      <c r="W58" s="56"/>
      <c r="X58" s="56"/>
      <c r="Y58" s="56"/>
      <c r="Z58" s="24"/>
      <c r="AA58" s="24"/>
      <c r="AB58" s="2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2" customFormat="1">
      <c r="E59" s="19"/>
      <c r="F59" s="23"/>
      <c r="G59" s="23"/>
      <c r="H59" s="23"/>
      <c r="J59" s="24"/>
      <c r="K59" s="24"/>
      <c r="L59" s="24"/>
      <c r="M59" s="24"/>
      <c r="N59" s="24"/>
      <c r="O59" s="54"/>
      <c r="P59" s="54"/>
      <c r="T59" s="24"/>
      <c r="U59" s="55"/>
      <c r="V59" s="55"/>
      <c r="W59" s="56"/>
      <c r="X59" s="56"/>
      <c r="Y59" s="56"/>
      <c r="Z59" s="24"/>
      <c r="AA59" s="24"/>
      <c r="AB59" s="2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2" customFormat="1">
      <c r="E60" s="18"/>
      <c r="J60" s="24"/>
      <c r="K60" s="24"/>
      <c r="L60" s="24"/>
      <c r="M60" s="24"/>
      <c r="N60" s="24"/>
      <c r="O60" s="54"/>
      <c r="P60" s="54"/>
      <c r="T60" s="24"/>
      <c r="U60" s="55"/>
      <c r="V60" s="55"/>
      <c r="W60" s="56"/>
      <c r="X60" s="56"/>
      <c r="Y60" s="56"/>
      <c r="Z60" s="24"/>
      <c r="AA60" s="24"/>
      <c r="AB60" s="2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2" customFormat="1">
      <c r="E61" s="18"/>
      <c r="J61" s="24"/>
      <c r="K61" s="24"/>
      <c r="L61" s="24"/>
      <c r="M61" s="24"/>
      <c r="N61" s="24"/>
      <c r="O61" s="54"/>
      <c r="P61" s="54"/>
      <c r="T61" s="24"/>
      <c r="U61" s="55"/>
      <c r="V61" s="55"/>
      <c r="W61" s="56"/>
      <c r="X61" s="56"/>
      <c r="Y61" s="56"/>
      <c r="Z61" s="24"/>
      <c r="AA61" s="24"/>
      <c r="AB61" s="2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2" customFormat="1">
      <c r="E62" s="18"/>
      <c r="J62" s="24"/>
      <c r="K62" s="24"/>
      <c r="L62" s="24"/>
      <c r="M62" s="24"/>
      <c r="N62" s="24"/>
      <c r="O62" s="54"/>
      <c r="P62" s="54"/>
      <c r="T62" s="24"/>
      <c r="U62" s="55"/>
      <c r="V62" s="55"/>
      <c r="W62" s="56"/>
      <c r="X62" s="56"/>
      <c r="Y62" s="56"/>
      <c r="Z62" s="24"/>
      <c r="AA62" s="24"/>
      <c r="AB62" s="2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2" customFormat="1">
      <c r="E63" s="18"/>
      <c r="J63" s="24"/>
      <c r="K63" s="24"/>
      <c r="L63" s="24"/>
      <c r="M63" s="24"/>
      <c r="N63" s="24"/>
      <c r="O63" s="54"/>
      <c r="P63" s="54"/>
      <c r="T63" s="24"/>
      <c r="U63" s="55"/>
      <c r="V63" s="55"/>
      <c r="W63" s="56"/>
      <c r="X63" s="56"/>
      <c r="Y63" s="56"/>
      <c r="Z63" s="24"/>
      <c r="AA63" s="24"/>
      <c r="AB63" s="2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2" customFormat="1">
      <c r="E64" s="18"/>
      <c r="J64" s="24"/>
      <c r="K64" s="24"/>
      <c r="L64" s="24"/>
      <c r="M64" s="24"/>
      <c r="N64" s="24"/>
      <c r="O64" s="54"/>
      <c r="P64" s="54"/>
      <c r="T64" s="24"/>
      <c r="U64" s="55"/>
      <c r="V64" s="55"/>
      <c r="W64" s="56"/>
      <c r="X64" s="56"/>
      <c r="Y64" s="56"/>
      <c r="Z64" s="24"/>
      <c r="AA64" s="24"/>
      <c r="AB64" s="2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22" customFormat="1">
      <c r="E65" s="18"/>
      <c r="J65" s="24"/>
      <c r="K65" s="24"/>
      <c r="L65" s="24"/>
      <c r="M65" s="24"/>
      <c r="N65" s="24"/>
      <c r="O65" s="54"/>
      <c r="P65" s="54"/>
      <c r="T65" s="24"/>
      <c r="U65" s="55"/>
      <c r="V65" s="55"/>
      <c r="W65" s="56"/>
      <c r="X65" s="56"/>
      <c r="Y65" s="56"/>
      <c r="Z65" s="24"/>
      <c r="AA65" s="24"/>
      <c r="AB65" s="2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22" customFormat="1">
      <c r="E66" s="18"/>
      <c r="J66" s="24"/>
      <c r="K66" s="24"/>
      <c r="L66" s="24"/>
      <c r="M66" s="24"/>
      <c r="N66" s="24"/>
      <c r="O66" s="54"/>
      <c r="P66" s="54"/>
      <c r="T66" s="24"/>
      <c r="U66" s="55"/>
      <c r="V66" s="55"/>
      <c r="W66" s="56"/>
      <c r="X66" s="56"/>
      <c r="Y66" s="56"/>
      <c r="Z66" s="24"/>
      <c r="AA66" s="24"/>
      <c r="AB66" s="2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22" customFormat="1">
      <c r="E67" s="18"/>
      <c r="J67" s="24"/>
      <c r="K67" s="24"/>
      <c r="L67" s="24"/>
      <c r="M67" s="24"/>
      <c r="N67" s="24"/>
      <c r="O67" s="54"/>
      <c r="P67" s="54"/>
      <c r="T67" s="24"/>
      <c r="U67" s="55"/>
      <c r="V67" s="55"/>
      <c r="W67" s="56"/>
      <c r="X67" s="56"/>
      <c r="Y67" s="56"/>
      <c r="Z67" s="24"/>
      <c r="AA67" s="24"/>
      <c r="AB67" s="2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22" customFormat="1">
      <c r="E68" s="18"/>
      <c r="J68" s="24"/>
      <c r="K68" s="24"/>
      <c r="L68" s="24"/>
      <c r="M68" s="24"/>
      <c r="N68" s="24"/>
      <c r="O68" s="54"/>
      <c r="P68" s="54"/>
      <c r="T68" s="24"/>
      <c r="U68" s="55"/>
      <c r="V68" s="55"/>
      <c r="W68" s="56"/>
      <c r="X68" s="56"/>
      <c r="Y68" s="56"/>
      <c r="Z68" s="24"/>
      <c r="AA68" s="24"/>
      <c r="AB68" s="2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22" customFormat="1">
      <c r="J69" s="24"/>
      <c r="K69" s="24"/>
      <c r="L69" s="24"/>
      <c r="M69" s="24"/>
      <c r="N69" s="24"/>
      <c r="O69" s="54"/>
      <c r="P69" s="54"/>
      <c r="T69" s="24"/>
      <c r="U69" s="55"/>
      <c r="V69" s="55"/>
      <c r="W69" s="56"/>
      <c r="X69" s="56"/>
      <c r="Y69" s="56"/>
      <c r="Z69" s="24"/>
      <c r="AA69" s="24"/>
      <c r="AB69" s="2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22" customFormat="1">
      <c r="J70" s="24"/>
      <c r="K70" s="24"/>
      <c r="L70" s="24"/>
      <c r="M70" s="24"/>
      <c r="N70" s="24"/>
      <c r="O70" s="54"/>
      <c r="P70" s="54"/>
      <c r="T70" s="24"/>
      <c r="U70" s="55"/>
      <c r="V70" s="55"/>
      <c r="W70" s="56"/>
      <c r="X70" s="56"/>
      <c r="Y70" s="56"/>
      <c r="Z70" s="24"/>
      <c r="AA70" s="24"/>
      <c r="AB70" s="2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22" customFormat="1">
      <c r="J71" s="24"/>
      <c r="K71" s="24"/>
      <c r="L71" s="24"/>
      <c r="M71" s="24"/>
      <c r="N71" s="24"/>
      <c r="O71" s="54"/>
      <c r="P71" s="54"/>
      <c r="T71" s="24"/>
      <c r="U71" s="55"/>
      <c r="V71" s="55"/>
      <c r="W71" s="56"/>
      <c r="X71" s="56"/>
      <c r="Y71" s="56"/>
      <c r="Z71" s="24"/>
      <c r="AA71" s="24"/>
      <c r="AB71" s="2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22" customFormat="1">
      <c r="J72" s="24"/>
      <c r="K72" s="24"/>
      <c r="L72" s="24"/>
      <c r="M72" s="24"/>
      <c r="N72" s="24"/>
      <c r="O72" s="54"/>
      <c r="P72" s="54"/>
      <c r="T72" s="24"/>
      <c r="U72" s="55"/>
      <c r="V72" s="55"/>
      <c r="W72" s="56"/>
      <c r="X72" s="56"/>
      <c r="Y72" s="56"/>
      <c r="Z72" s="24"/>
      <c r="AA72" s="24"/>
      <c r="AB72" s="2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22" customFormat="1">
      <c r="J73" s="24"/>
      <c r="K73" s="24"/>
      <c r="L73" s="24"/>
      <c r="M73" s="24"/>
      <c r="N73" s="24"/>
      <c r="O73" s="54"/>
      <c r="P73" s="54"/>
      <c r="T73" s="24"/>
      <c r="U73" s="55"/>
      <c r="V73" s="55"/>
      <c r="W73" s="56"/>
      <c r="X73" s="56"/>
      <c r="Y73" s="56"/>
      <c r="Z73" s="24"/>
      <c r="AA73" s="24"/>
      <c r="AB73" s="2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22" customFormat="1">
      <c r="J74" s="24"/>
      <c r="K74" s="24"/>
      <c r="L74" s="24"/>
      <c r="M74" s="24"/>
      <c r="N74" s="24"/>
      <c r="O74" s="54"/>
      <c r="P74" s="54"/>
      <c r="T74" s="24"/>
      <c r="U74" s="55"/>
      <c r="V74" s="55"/>
      <c r="W74" s="56"/>
      <c r="X74" s="56"/>
      <c r="Y74" s="56"/>
      <c r="Z74" s="24"/>
      <c r="AA74" s="24"/>
      <c r="AB74" s="2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22" customFormat="1">
      <c r="J75" s="24"/>
      <c r="K75" s="24"/>
      <c r="L75" s="24"/>
      <c r="M75" s="24"/>
      <c r="N75" s="24"/>
      <c r="O75" s="54"/>
      <c r="P75" s="54"/>
      <c r="T75" s="24"/>
      <c r="U75" s="55"/>
      <c r="V75" s="55"/>
      <c r="W75" s="56"/>
      <c r="X75" s="56"/>
      <c r="Y75" s="56"/>
      <c r="Z75" s="24"/>
      <c r="AA75" s="24"/>
      <c r="AB75" s="2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22" customFormat="1">
      <c r="J76" s="24"/>
      <c r="K76" s="24"/>
      <c r="L76" s="24"/>
      <c r="M76" s="24"/>
      <c r="N76" s="24"/>
      <c r="O76" s="54"/>
      <c r="P76" s="54"/>
      <c r="T76" s="24"/>
      <c r="U76" s="55"/>
      <c r="V76" s="55"/>
      <c r="W76" s="56"/>
      <c r="X76" s="56"/>
      <c r="Y76" s="56"/>
      <c r="Z76" s="24"/>
      <c r="AA76" s="24"/>
      <c r="AB76" s="2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22" customFormat="1">
      <c r="J77" s="24"/>
      <c r="K77" s="24"/>
      <c r="L77" s="24"/>
      <c r="M77" s="24"/>
      <c r="N77" s="24"/>
      <c r="O77" s="54"/>
      <c r="P77" s="54"/>
      <c r="T77" s="24"/>
      <c r="U77" s="55"/>
      <c r="V77" s="55"/>
      <c r="W77" s="56"/>
      <c r="X77" s="56"/>
      <c r="Y77" s="56"/>
      <c r="Z77" s="24"/>
      <c r="AA77" s="24"/>
      <c r="AB77" s="2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22" customFormat="1">
      <c r="J78" s="24"/>
      <c r="K78" s="24"/>
      <c r="L78" s="24"/>
      <c r="M78" s="24"/>
      <c r="N78" s="24"/>
      <c r="O78" s="54"/>
      <c r="P78" s="54"/>
      <c r="T78" s="24"/>
      <c r="U78" s="55"/>
      <c r="V78" s="55"/>
      <c r="W78" s="56"/>
      <c r="X78" s="56"/>
      <c r="Y78" s="56"/>
      <c r="Z78" s="24"/>
      <c r="AA78" s="24"/>
      <c r="AB78" s="2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22" customFormat="1">
      <c r="J79" s="24"/>
      <c r="K79" s="24"/>
      <c r="L79" s="24"/>
      <c r="M79" s="24"/>
      <c r="N79" s="24"/>
      <c r="O79" s="54"/>
      <c r="P79" s="54"/>
      <c r="T79" s="24"/>
      <c r="U79" s="55"/>
      <c r="V79" s="55"/>
      <c r="W79" s="56"/>
      <c r="X79" s="56"/>
      <c r="Y79" s="56"/>
      <c r="Z79" s="24"/>
      <c r="AA79" s="24"/>
      <c r="AB79" s="2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22" customFormat="1">
      <c r="J80" s="24"/>
      <c r="K80" s="24"/>
      <c r="L80" s="24"/>
      <c r="M80" s="24"/>
      <c r="N80" s="24"/>
      <c r="O80" s="54"/>
      <c r="P80" s="54"/>
      <c r="T80" s="24"/>
      <c r="U80" s="55"/>
      <c r="V80" s="55"/>
      <c r="W80" s="56"/>
      <c r="X80" s="56"/>
      <c r="Y80" s="56"/>
      <c r="Z80" s="24"/>
      <c r="AA80" s="24"/>
      <c r="AB80" s="2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2" customFormat="1">
      <c r="J81" s="24"/>
      <c r="K81" s="24"/>
      <c r="L81" s="24"/>
      <c r="M81" s="24"/>
      <c r="N81" s="24"/>
      <c r="O81" s="54"/>
      <c r="P81" s="54"/>
      <c r="T81" s="24"/>
      <c r="U81" s="55"/>
      <c r="V81" s="55"/>
      <c r="W81" s="56"/>
      <c r="X81" s="56"/>
      <c r="Y81" s="56"/>
      <c r="Z81" s="24"/>
      <c r="AA81" s="24"/>
      <c r="AB81" s="2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2" customFormat="1">
      <c r="J82" s="24"/>
      <c r="K82" s="24"/>
      <c r="L82" s="24"/>
      <c r="M82" s="24"/>
      <c r="N82" s="24"/>
      <c r="O82" s="54"/>
      <c r="P82" s="54"/>
      <c r="T82" s="24"/>
      <c r="U82" s="55"/>
      <c r="V82" s="55"/>
      <c r="W82" s="56"/>
      <c r="X82" s="56"/>
      <c r="Y82" s="56"/>
      <c r="Z82" s="24"/>
      <c r="AA82" s="24"/>
      <c r="AB82" s="2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2" customFormat="1">
      <c r="J83" s="24"/>
      <c r="K83" s="24"/>
      <c r="L83" s="24"/>
      <c r="M83" s="24"/>
      <c r="N83" s="24"/>
      <c r="O83" s="54"/>
      <c r="P83" s="54"/>
      <c r="T83" s="24"/>
      <c r="U83" s="55"/>
      <c r="V83" s="55"/>
      <c r="W83" s="56"/>
      <c r="X83" s="56"/>
      <c r="Y83" s="56"/>
      <c r="Z83" s="24"/>
      <c r="AA83" s="24"/>
      <c r="AB83" s="2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2" customFormat="1">
      <c r="J84" s="24"/>
      <c r="K84" s="24"/>
      <c r="L84" s="24"/>
      <c r="M84" s="24"/>
      <c r="N84" s="24"/>
      <c r="O84" s="54"/>
      <c r="P84" s="54"/>
      <c r="T84" s="24"/>
      <c r="U84" s="55"/>
      <c r="V84" s="55"/>
      <c r="W84" s="56"/>
      <c r="X84" s="56"/>
      <c r="Y84" s="56"/>
      <c r="Z84" s="24"/>
      <c r="AA84" s="24"/>
      <c r="AB84" s="2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2" customFormat="1">
      <c r="J85" s="24"/>
      <c r="K85" s="24"/>
      <c r="L85" s="24"/>
      <c r="M85" s="24"/>
      <c r="N85" s="24"/>
      <c r="O85" s="54"/>
      <c r="P85" s="54"/>
      <c r="T85" s="24"/>
      <c r="U85" s="55"/>
      <c r="V85" s="55"/>
      <c r="W85" s="56"/>
      <c r="X85" s="56"/>
      <c r="Y85" s="56"/>
      <c r="Z85" s="24"/>
      <c r="AA85" s="24"/>
      <c r="AB85" s="2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2" customFormat="1">
      <c r="J86" s="24"/>
      <c r="K86" s="24"/>
      <c r="L86" s="24"/>
      <c r="M86" s="24"/>
      <c r="N86" s="24"/>
      <c r="O86" s="54"/>
      <c r="P86" s="54"/>
      <c r="T86" s="24"/>
      <c r="U86" s="55"/>
      <c r="V86" s="55"/>
      <c r="W86" s="56"/>
      <c r="X86" s="56"/>
      <c r="Y86" s="56"/>
      <c r="Z86" s="24"/>
      <c r="AA86" s="24"/>
      <c r="AB86" s="2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2" customFormat="1">
      <c r="J87" s="24"/>
      <c r="K87" s="24"/>
      <c r="L87" s="24"/>
      <c r="M87" s="24"/>
      <c r="N87" s="24"/>
      <c r="O87" s="54"/>
      <c r="P87" s="54"/>
      <c r="T87" s="24"/>
      <c r="U87" s="55"/>
      <c r="V87" s="55"/>
      <c r="W87" s="56"/>
      <c r="X87" s="56"/>
      <c r="Y87" s="56"/>
      <c r="Z87" s="24"/>
      <c r="AA87" s="24"/>
      <c r="AB87" s="2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2" customFormat="1">
      <c r="J88" s="24"/>
      <c r="K88" s="24"/>
      <c r="L88" s="24"/>
      <c r="M88" s="24"/>
      <c r="N88" s="24"/>
      <c r="O88" s="54"/>
      <c r="P88" s="54"/>
      <c r="T88" s="24"/>
      <c r="U88" s="55"/>
      <c r="V88" s="55"/>
      <c r="W88" s="56"/>
      <c r="X88" s="56"/>
      <c r="Y88" s="56"/>
      <c r="Z88" s="24"/>
      <c r="AA88" s="24"/>
      <c r="AB88" s="2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2" customFormat="1">
      <c r="J89" s="24"/>
      <c r="K89" s="24"/>
      <c r="L89" s="24"/>
      <c r="M89" s="24"/>
      <c r="N89" s="24"/>
      <c r="O89" s="54"/>
      <c r="P89" s="54"/>
      <c r="T89" s="24"/>
      <c r="U89" s="55"/>
      <c r="V89" s="55"/>
      <c r="W89" s="56"/>
      <c r="X89" s="56"/>
      <c r="Y89" s="56"/>
      <c r="Z89" s="24"/>
      <c r="AA89" s="24"/>
      <c r="AB89" s="2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2" customFormat="1">
      <c r="J90" s="24"/>
      <c r="K90" s="24"/>
      <c r="L90" s="24"/>
      <c r="M90" s="24"/>
      <c r="N90" s="24"/>
      <c r="O90" s="54"/>
      <c r="P90" s="54"/>
      <c r="T90" s="24"/>
      <c r="U90" s="55"/>
      <c r="V90" s="55"/>
      <c r="W90" s="56"/>
      <c r="X90" s="56"/>
      <c r="Y90" s="56"/>
      <c r="Z90" s="24"/>
      <c r="AA90" s="24"/>
      <c r="AB90" s="2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2" customFormat="1">
      <c r="J91" s="24"/>
      <c r="K91" s="24"/>
      <c r="L91" s="24"/>
      <c r="M91" s="24"/>
      <c r="N91" s="24"/>
      <c r="O91" s="54"/>
      <c r="P91" s="54"/>
      <c r="T91" s="24"/>
      <c r="U91" s="55"/>
      <c r="V91" s="55"/>
      <c r="W91" s="56"/>
      <c r="X91" s="56"/>
      <c r="Y91" s="56"/>
      <c r="Z91" s="24"/>
      <c r="AA91" s="24"/>
      <c r="AB91" s="2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2" customFormat="1">
      <c r="J92" s="24"/>
      <c r="K92" s="24"/>
      <c r="L92" s="24"/>
      <c r="M92" s="24"/>
      <c r="N92" s="24"/>
      <c r="O92" s="54"/>
      <c r="P92" s="54"/>
      <c r="T92" s="24"/>
      <c r="U92" s="55"/>
      <c r="V92" s="55"/>
      <c r="W92" s="56"/>
      <c r="X92" s="56"/>
      <c r="Y92" s="56"/>
      <c r="Z92" s="24"/>
      <c r="AA92" s="24"/>
      <c r="AB92" s="2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2" customFormat="1">
      <c r="O93" s="54"/>
      <c r="P93" s="54"/>
      <c r="U93" s="56"/>
      <c r="V93" s="56"/>
      <c r="W93" s="56"/>
      <c r="X93" s="56"/>
      <c r="Y93" s="56"/>
      <c r="Z93" s="24"/>
      <c r="AA93" s="24"/>
      <c r="AB93" s="2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2" customFormat="1">
      <c r="O94" s="54"/>
      <c r="P94" s="54"/>
      <c r="U94" s="56"/>
      <c r="V94" s="56"/>
      <c r="W94" s="56"/>
      <c r="X94" s="56"/>
      <c r="Y94" s="56"/>
      <c r="Z94" s="24"/>
      <c r="AA94" s="24"/>
      <c r="AB94" s="2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2" customFormat="1">
      <c r="O95" s="54"/>
      <c r="P95" s="54"/>
      <c r="U95" s="56"/>
      <c r="V95" s="56"/>
      <c r="W95" s="56"/>
      <c r="X95" s="56"/>
      <c r="Y95" s="56"/>
      <c r="Z95" s="24"/>
      <c r="AA95" s="24"/>
      <c r="AB95" s="2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2" customFormat="1">
      <c r="O96" s="54"/>
      <c r="P96" s="54"/>
      <c r="U96" s="56"/>
      <c r="V96" s="56"/>
      <c r="W96" s="56"/>
      <c r="X96" s="56"/>
      <c r="Y96" s="56"/>
      <c r="Z96" s="24"/>
      <c r="AA96" s="24"/>
      <c r="AB96" s="2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2" customFormat="1">
      <c r="O97" s="54"/>
      <c r="P97" s="54"/>
      <c r="U97" s="56"/>
      <c r="V97" s="56"/>
      <c r="W97" s="56"/>
      <c r="X97" s="56"/>
      <c r="Y97" s="56"/>
      <c r="Z97" s="24"/>
      <c r="AA97" s="24"/>
      <c r="AB97" s="2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2" customFormat="1">
      <c r="O98" s="54"/>
      <c r="P98" s="54"/>
      <c r="U98" s="56"/>
      <c r="V98" s="56"/>
      <c r="W98" s="56"/>
      <c r="X98" s="56"/>
      <c r="Y98" s="56"/>
      <c r="Z98" s="24"/>
      <c r="AA98" s="24"/>
      <c r="AB98" s="2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2" customFormat="1">
      <c r="O99" s="54"/>
      <c r="P99" s="54"/>
      <c r="U99" s="56"/>
      <c r="V99" s="56"/>
      <c r="W99" s="56"/>
      <c r="X99" s="56"/>
      <c r="Y99" s="56"/>
      <c r="Z99" s="24"/>
      <c r="AA99" s="24"/>
      <c r="AB99" s="2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2" customFormat="1">
      <c r="O100" s="54"/>
      <c r="P100" s="54"/>
      <c r="U100" s="56"/>
      <c r="V100" s="56"/>
      <c r="W100" s="56"/>
      <c r="X100" s="56"/>
      <c r="Y100" s="56"/>
      <c r="Z100" s="24"/>
      <c r="AA100" s="24"/>
      <c r="AB100" s="2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2" customFormat="1">
      <c r="O101" s="54"/>
      <c r="P101" s="54"/>
      <c r="U101" s="56"/>
      <c r="V101" s="56"/>
      <c r="W101" s="56"/>
      <c r="X101" s="56"/>
      <c r="Y101" s="56"/>
      <c r="Z101" s="24"/>
      <c r="AA101" s="24"/>
      <c r="AB101" s="2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2" customFormat="1">
      <c r="O102" s="54"/>
      <c r="P102" s="54"/>
      <c r="U102" s="56"/>
      <c r="V102" s="56"/>
      <c r="W102" s="56"/>
      <c r="X102" s="56"/>
      <c r="Y102" s="56"/>
      <c r="Z102" s="24"/>
      <c r="AA102" s="24"/>
      <c r="AB102" s="2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2" customFormat="1">
      <c r="O103" s="54"/>
      <c r="P103" s="54"/>
      <c r="U103" s="56"/>
      <c r="V103" s="56"/>
      <c r="W103" s="56"/>
      <c r="X103" s="56"/>
      <c r="Y103" s="56"/>
      <c r="Z103" s="24"/>
      <c r="AA103" s="24"/>
      <c r="AB103" s="2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2" customFormat="1">
      <c r="O104" s="54"/>
      <c r="P104" s="54"/>
      <c r="U104" s="56"/>
      <c r="V104" s="56"/>
      <c r="W104" s="56"/>
      <c r="X104" s="56"/>
      <c r="Y104" s="56"/>
      <c r="Z104" s="24"/>
      <c r="AA104" s="24"/>
      <c r="AB104" s="2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2" customFormat="1">
      <c r="O105" s="54"/>
      <c r="P105" s="54"/>
      <c r="U105" s="56"/>
      <c r="V105" s="56"/>
      <c r="W105" s="56"/>
      <c r="X105" s="56"/>
      <c r="Y105" s="56"/>
      <c r="Z105" s="24"/>
      <c r="AA105" s="24"/>
      <c r="AB105" s="2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2" customFormat="1">
      <c r="O106" s="54"/>
      <c r="P106" s="54"/>
      <c r="U106" s="56"/>
      <c r="V106" s="56"/>
      <c r="W106" s="56"/>
      <c r="X106" s="56"/>
      <c r="Y106" s="56"/>
      <c r="Z106" s="24"/>
      <c r="AA106" s="24"/>
      <c r="AB106" s="2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2" customFormat="1">
      <c r="O107" s="54"/>
      <c r="P107" s="54"/>
      <c r="U107" s="56"/>
      <c r="V107" s="56"/>
      <c r="W107" s="56"/>
      <c r="X107" s="56"/>
      <c r="Y107" s="56"/>
      <c r="Z107" s="24"/>
      <c r="AA107" s="24"/>
      <c r="AB107" s="2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2" customFormat="1">
      <c r="O108" s="54"/>
      <c r="P108" s="54"/>
      <c r="U108" s="56"/>
      <c r="V108" s="56"/>
      <c r="W108" s="56"/>
      <c r="X108" s="56"/>
      <c r="Y108" s="56"/>
      <c r="Z108" s="24"/>
      <c r="AA108" s="24"/>
      <c r="AB108" s="2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2" customFormat="1">
      <c r="O109" s="54"/>
      <c r="P109" s="54"/>
      <c r="U109" s="56"/>
      <c r="V109" s="56"/>
      <c r="W109" s="56"/>
      <c r="X109" s="56"/>
      <c r="Y109" s="56"/>
      <c r="Z109" s="24"/>
      <c r="AA109" s="24"/>
      <c r="AB109" s="2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2" customFormat="1">
      <c r="O110" s="54"/>
      <c r="P110" s="54"/>
      <c r="U110" s="56"/>
      <c r="V110" s="56"/>
      <c r="W110" s="56"/>
      <c r="X110" s="56"/>
      <c r="Y110" s="56"/>
      <c r="Z110" s="24"/>
      <c r="AA110" s="24"/>
      <c r="AB110" s="2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2" customFormat="1">
      <c r="O111" s="54"/>
      <c r="P111" s="54"/>
      <c r="U111" s="56"/>
      <c r="V111" s="56"/>
      <c r="W111" s="56"/>
      <c r="X111" s="56"/>
      <c r="Y111" s="56"/>
      <c r="Z111" s="24"/>
      <c r="AA111" s="24"/>
      <c r="AB111" s="2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2" customFormat="1">
      <c r="O112" s="54"/>
      <c r="P112" s="54"/>
      <c r="U112" s="56"/>
      <c r="V112" s="56"/>
      <c r="W112" s="56"/>
      <c r="X112" s="56"/>
      <c r="Y112" s="56"/>
      <c r="Z112" s="24"/>
      <c r="AA112" s="24"/>
      <c r="AB112" s="2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2" customFormat="1">
      <c r="O113" s="54"/>
      <c r="P113" s="54"/>
      <c r="U113" s="56"/>
      <c r="V113" s="56"/>
      <c r="W113" s="56"/>
      <c r="X113" s="56"/>
      <c r="Y113" s="56"/>
      <c r="Z113" s="24"/>
      <c r="AA113" s="24"/>
      <c r="AB113" s="2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2" customFormat="1">
      <c r="O114" s="54"/>
      <c r="P114" s="54"/>
      <c r="U114" s="56"/>
      <c r="V114" s="56"/>
      <c r="W114" s="56"/>
      <c r="X114" s="56"/>
      <c r="Y114" s="56"/>
      <c r="Z114" s="24"/>
      <c r="AA114" s="24"/>
      <c r="AB114" s="2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2" customFormat="1">
      <c r="O115" s="54"/>
      <c r="P115" s="54"/>
      <c r="U115" s="56"/>
      <c r="V115" s="56"/>
      <c r="W115" s="56"/>
      <c r="X115" s="56"/>
      <c r="Y115" s="56"/>
      <c r="Z115" s="24"/>
      <c r="AA115" s="24"/>
      <c r="AB115" s="2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2" customFormat="1">
      <c r="O116" s="54"/>
      <c r="P116" s="54"/>
      <c r="U116" s="56"/>
      <c r="V116" s="56"/>
      <c r="W116" s="56"/>
      <c r="X116" s="56"/>
      <c r="Y116" s="56"/>
      <c r="Z116" s="24"/>
      <c r="AA116" s="24"/>
      <c r="AB116" s="2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2" customFormat="1">
      <c r="O117" s="54"/>
      <c r="P117" s="54"/>
      <c r="U117" s="56"/>
      <c r="V117" s="56"/>
      <c r="W117" s="56"/>
      <c r="X117" s="56"/>
      <c r="Y117" s="56"/>
      <c r="Z117" s="24"/>
      <c r="AA117" s="24"/>
      <c r="AB117" s="2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2" customFormat="1">
      <c r="O118" s="54"/>
      <c r="P118" s="54"/>
      <c r="U118" s="56"/>
      <c r="V118" s="56"/>
      <c r="W118" s="56"/>
      <c r="X118" s="56"/>
      <c r="Y118" s="56"/>
      <c r="Z118" s="24"/>
      <c r="AA118" s="24"/>
      <c r="AB118" s="2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2" customFormat="1">
      <c r="O119" s="54"/>
      <c r="P119" s="54"/>
      <c r="U119" s="56"/>
      <c r="V119" s="56"/>
      <c r="W119" s="56"/>
      <c r="X119" s="56"/>
      <c r="Y119" s="56"/>
      <c r="Z119" s="24"/>
      <c r="AA119" s="24"/>
      <c r="AB119" s="2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2" customFormat="1">
      <c r="O120" s="54"/>
      <c r="P120" s="54"/>
      <c r="U120" s="56"/>
      <c r="V120" s="56"/>
      <c r="W120" s="56"/>
      <c r="X120" s="56"/>
      <c r="Y120" s="56"/>
      <c r="Z120" s="24"/>
      <c r="AA120" s="24"/>
      <c r="AB120" s="2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2" customFormat="1">
      <c r="O121" s="54"/>
      <c r="P121" s="54"/>
      <c r="U121" s="56"/>
      <c r="V121" s="56"/>
      <c r="W121" s="56"/>
      <c r="X121" s="56"/>
      <c r="Y121" s="56"/>
      <c r="Z121" s="24"/>
      <c r="AA121" s="24"/>
      <c r="AB121" s="2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2" customFormat="1">
      <c r="O122" s="54"/>
      <c r="P122" s="54"/>
      <c r="U122" s="56"/>
      <c r="V122" s="56"/>
      <c r="W122" s="56"/>
      <c r="X122" s="56"/>
      <c r="Y122" s="56"/>
      <c r="Z122" s="24"/>
      <c r="AA122" s="24"/>
      <c r="AB122" s="2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2" customFormat="1">
      <c r="O123" s="54"/>
      <c r="P123" s="54"/>
      <c r="U123" s="56"/>
      <c r="V123" s="56"/>
      <c r="W123" s="56"/>
      <c r="X123" s="56"/>
      <c r="Y123" s="56"/>
      <c r="Z123" s="24"/>
      <c r="AA123" s="24"/>
      <c r="AB123" s="2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2" customFormat="1">
      <c r="O124" s="54"/>
      <c r="P124" s="54"/>
      <c r="U124" s="56"/>
      <c r="V124" s="56"/>
      <c r="W124" s="56"/>
      <c r="X124" s="56"/>
      <c r="Y124" s="56"/>
      <c r="Z124" s="24"/>
      <c r="AA124" s="24"/>
      <c r="AB124" s="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2" customFormat="1">
      <c r="O125" s="54"/>
      <c r="P125" s="54"/>
      <c r="U125" s="56"/>
      <c r="V125" s="56"/>
      <c r="W125" s="56"/>
      <c r="X125" s="56"/>
      <c r="Y125" s="56"/>
      <c r="Z125" s="24"/>
      <c r="AA125" s="24"/>
      <c r="AB125" s="2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2" customFormat="1">
      <c r="O126" s="54"/>
      <c r="P126" s="54"/>
      <c r="U126" s="56"/>
      <c r="V126" s="56"/>
      <c r="W126" s="56"/>
      <c r="X126" s="56"/>
      <c r="Y126" s="56"/>
      <c r="Z126" s="24"/>
      <c r="AA126" s="24"/>
      <c r="AB126" s="2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2" customFormat="1">
      <c r="O127" s="54"/>
      <c r="P127" s="54"/>
      <c r="U127" s="56"/>
      <c r="V127" s="56"/>
      <c r="W127" s="56"/>
      <c r="X127" s="56"/>
      <c r="Y127" s="56"/>
      <c r="Z127" s="24"/>
      <c r="AA127" s="24"/>
      <c r="AB127" s="2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2" customFormat="1">
      <c r="O128" s="54"/>
      <c r="P128" s="54"/>
      <c r="U128" s="56"/>
      <c r="V128" s="56"/>
      <c r="W128" s="56"/>
      <c r="X128" s="56"/>
      <c r="Y128" s="56"/>
      <c r="Z128" s="24"/>
      <c r="AA128" s="24"/>
      <c r="AB128" s="2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2" customFormat="1">
      <c r="O129" s="54"/>
      <c r="P129" s="54"/>
      <c r="U129" s="56"/>
      <c r="V129" s="56"/>
      <c r="W129" s="56"/>
      <c r="X129" s="56"/>
      <c r="Y129" s="56"/>
      <c r="Z129" s="24"/>
      <c r="AA129" s="24"/>
      <c r="AB129" s="2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2" customFormat="1">
      <c r="O130" s="54"/>
      <c r="P130" s="54"/>
      <c r="U130" s="56"/>
      <c r="V130" s="56"/>
      <c r="W130" s="56"/>
      <c r="X130" s="56"/>
      <c r="Y130" s="56"/>
      <c r="Z130" s="24"/>
      <c r="AA130" s="24"/>
      <c r="AB130" s="2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2" customFormat="1">
      <c r="O131" s="54"/>
      <c r="P131" s="54"/>
      <c r="U131" s="56"/>
      <c r="V131" s="56"/>
      <c r="W131" s="56"/>
      <c r="X131" s="56"/>
      <c r="Y131" s="56"/>
      <c r="Z131" s="24"/>
      <c r="AA131" s="24"/>
      <c r="AB131" s="2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2" customFormat="1">
      <c r="O132" s="54"/>
      <c r="P132" s="54"/>
      <c r="U132" s="56"/>
      <c r="V132" s="56"/>
      <c r="W132" s="56"/>
      <c r="X132" s="56"/>
      <c r="Y132" s="56"/>
      <c r="Z132" s="24"/>
      <c r="AA132" s="24"/>
      <c r="AB132" s="2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2" customFormat="1">
      <c r="O133" s="54"/>
      <c r="P133" s="54"/>
      <c r="U133" s="56"/>
      <c r="V133" s="56"/>
      <c r="W133" s="56"/>
      <c r="X133" s="56"/>
      <c r="Y133" s="56"/>
      <c r="Z133" s="24"/>
      <c r="AA133" s="24"/>
      <c r="AB133" s="2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2" customFormat="1">
      <c r="O134" s="54"/>
      <c r="P134" s="54"/>
      <c r="U134" s="56"/>
      <c r="V134" s="56"/>
      <c r="W134" s="56"/>
      <c r="X134" s="56"/>
      <c r="Y134" s="56"/>
      <c r="Z134" s="24"/>
      <c r="AA134" s="24"/>
      <c r="AB134" s="2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2" customFormat="1">
      <c r="O135" s="54"/>
      <c r="P135" s="54"/>
      <c r="U135" s="56"/>
      <c r="V135" s="56"/>
      <c r="W135" s="56"/>
      <c r="X135" s="56"/>
      <c r="Y135" s="56"/>
      <c r="Z135" s="24"/>
      <c r="AA135" s="24"/>
      <c r="AB135" s="2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2" customFormat="1">
      <c r="O136" s="54"/>
      <c r="P136" s="54"/>
      <c r="U136" s="56"/>
      <c r="V136" s="56"/>
      <c r="W136" s="56"/>
      <c r="X136" s="56"/>
      <c r="Y136" s="56"/>
      <c r="Z136" s="24"/>
      <c r="AA136" s="24"/>
      <c r="AB136" s="2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2" customFormat="1">
      <c r="O137" s="54"/>
      <c r="P137" s="54"/>
      <c r="U137" s="56"/>
      <c r="V137" s="56"/>
      <c r="W137" s="56"/>
      <c r="X137" s="56"/>
      <c r="Y137" s="56"/>
      <c r="Z137" s="24"/>
      <c r="AA137" s="24"/>
      <c r="AB137" s="2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2" customFormat="1">
      <c r="O138" s="54"/>
      <c r="P138" s="54"/>
      <c r="U138" s="56"/>
      <c r="V138" s="56"/>
      <c r="W138" s="56"/>
      <c r="X138" s="56"/>
      <c r="Y138" s="56"/>
      <c r="Z138" s="24"/>
      <c r="AA138" s="24"/>
      <c r="AB138" s="2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2" customFormat="1">
      <c r="O139" s="54"/>
      <c r="P139" s="54"/>
      <c r="U139" s="56"/>
      <c r="V139" s="56"/>
      <c r="W139" s="56"/>
      <c r="X139" s="56"/>
      <c r="Y139" s="56"/>
      <c r="Z139" s="24"/>
      <c r="AA139" s="24"/>
      <c r="AB139" s="2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2" customFormat="1">
      <c r="O140" s="54"/>
      <c r="P140" s="54"/>
      <c r="U140" s="56"/>
      <c r="V140" s="56"/>
      <c r="W140" s="56"/>
      <c r="X140" s="56"/>
      <c r="Y140" s="56"/>
      <c r="Z140" s="24"/>
      <c r="AA140" s="24"/>
      <c r="AB140" s="2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2" customFormat="1">
      <c r="O141" s="54"/>
      <c r="P141" s="54"/>
      <c r="U141" s="56"/>
      <c r="V141" s="56"/>
      <c r="W141" s="56"/>
      <c r="X141" s="56"/>
      <c r="Y141" s="56"/>
      <c r="Z141" s="24"/>
      <c r="AA141" s="24"/>
      <c r="AB141" s="2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2" customFormat="1">
      <c r="O142" s="54"/>
      <c r="P142" s="54"/>
      <c r="U142" s="56"/>
      <c r="V142" s="56"/>
      <c r="W142" s="56"/>
      <c r="X142" s="56"/>
      <c r="Y142" s="56"/>
      <c r="Z142" s="24"/>
      <c r="AA142" s="24"/>
      <c r="AB142" s="2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2" customFormat="1">
      <c r="O143" s="54"/>
      <c r="P143" s="54"/>
      <c r="U143" s="56"/>
      <c r="V143" s="56"/>
      <c r="W143" s="56"/>
      <c r="X143" s="56"/>
      <c r="Y143" s="56"/>
      <c r="Z143" s="24"/>
      <c r="AA143" s="24"/>
      <c r="AB143" s="2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2" customFormat="1">
      <c r="O144" s="54"/>
      <c r="P144" s="54"/>
      <c r="U144" s="56"/>
      <c r="V144" s="56"/>
      <c r="W144" s="56"/>
      <c r="X144" s="56"/>
      <c r="Y144" s="56"/>
      <c r="Z144" s="24"/>
      <c r="AA144" s="24"/>
      <c r="AB144" s="2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2" customFormat="1">
      <c r="O145" s="54"/>
      <c r="P145" s="54"/>
      <c r="U145" s="56"/>
      <c r="V145" s="56"/>
      <c r="W145" s="56"/>
      <c r="X145" s="56"/>
      <c r="Y145" s="56"/>
      <c r="Z145" s="24"/>
      <c r="AA145" s="24"/>
      <c r="AB145" s="2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2" customFormat="1">
      <c r="O146" s="54"/>
      <c r="P146" s="54"/>
      <c r="U146" s="56"/>
      <c r="V146" s="56"/>
      <c r="W146" s="56"/>
      <c r="X146" s="56"/>
      <c r="Y146" s="56"/>
      <c r="Z146" s="24"/>
      <c r="AA146" s="24"/>
      <c r="AB146" s="2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2" customFormat="1">
      <c r="O147" s="54"/>
      <c r="P147" s="54"/>
      <c r="U147" s="56"/>
      <c r="V147" s="56"/>
      <c r="W147" s="56"/>
      <c r="X147" s="56"/>
      <c r="Y147" s="56"/>
      <c r="Z147" s="24"/>
      <c r="AA147" s="24"/>
      <c r="AB147" s="2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2" customFormat="1">
      <c r="O148" s="54"/>
      <c r="P148" s="54"/>
      <c r="U148" s="56"/>
      <c r="V148" s="56"/>
      <c r="W148" s="56"/>
      <c r="X148" s="56"/>
      <c r="Y148" s="56"/>
      <c r="Z148" s="24"/>
      <c r="AA148" s="24"/>
      <c r="AB148" s="2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2" customFormat="1">
      <c r="O149" s="54"/>
      <c r="P149" s="54"/>
      <c r="U149" s="56"/>
      <c r="V149" s="56"/>
      <c r="W149" s="56"/>
      <c r="X149" s="56"/>
      <c r="Y149" s="56"/>
      <c r="Z149" s="24"/>
      <c r="AA149" s="24"/>
      <c r="AB149" s="2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2" customFormat="1">
      <c r="O150" s="54"/>
      <c r="P150" s="54"/>
      <c r="U150" s="56"/>
      <c r="V150" s="56"/>
      <c r="W150" s="56"/>
      <c r="X150" s="56"/>
      <c r="Y150" s="56"/>
      <c r="Z150" s="24"/>
      <c r="AA150" s="24"/>
      <c r="AB150" s="2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2" customFormat="1">
      <c r="O151" s="54"/>
      <c r="P151" s="54"/>
      <c r="U151" s="56"/>
      <c r="V151" s="56"/>
      <c r="W151" s="56"/>
      <c r="X151" s="56"/>
      <c r="Y151" s="56"/>
      <c r="Z151" s="24"/>
      <c r="AA151" s="24"/>
      <c r="AB151" s="2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2" customFormat="1">
      <c r="O152" s="54"/>
      <c r="P152" s="54"/>
      <c r="U152" s="56"/>
      <c r="V152" s="56"/>
      <c r="W152" s="56"/>
      <c r="X152" s="56"/>
      <c r="Y152" s="56"/>
      <c r="Z152" s="24"/>
      <c r="AA152" s="24"/>
      <c r="AB152" s="2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2" customFormat="1">
      <c r="O153" s="54"/>
      <c r="P153" s="54"/>
      <c r="U153" s="56"/>
      <c r="V153" s="56"/>
      <c r="W153" s="56"/>
      <c r="X153" s="56"/>
      <c r="Y153" s="56"/>
      <c r="Z153" s="24"/>
      <c r="AA153" s="24"/>
      <c r="AB153" s="2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2" customFormat="1">
      <c r="O154" s="54"/>
      <c r="P154" s="54"/>
      <c r="U154" s="56"/>
      <c r="V154" s="56"/>
      <c r="W154" s="56"/>
      <c r="X154" s="56"/>
      <c r="Y154" s="56"/>
      <c r="Z154" s="24"/>
      <c r="AA154" s="24"/>
      <c r="AB154" s="2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2" customFormat="1">
      <c r="O155" s="54"/>
      <c r="P155" s="54"/>
      <c r="U155" s="56"/>
      <c r="V155" s="56"/>
      <c r="W155" s="56"/>
      <c r="X155" s="56"/>
      <c r="Y155" s="56"/>
      <c r="Z155" s="24"/>
      <c r="AA155" s="24"/>
      <c r="AB155" s="2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2" customFormat="1">
      <c r="O156" s="54"/>
      <c r="P156" s="54"/>
      <c r="U156" s="56"/>
      <c r="V156" s="56"/>
      <c r="W156" s="56"/>
      <c r="X156" s="56"/>
      <c r="Y156" s="56"/>
      <c r="Z156" s="24"/>
      <c r="AA156" s="24"/>
      <c r="AB156" s="2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2" customFormat="1">
      <c r="O157" s="54"/>
      <c r="P157" s="54"/>
      <c r="U157" s="56"/>
      <c r="V157" s="56"/>
      <c r="W157" s="56"/>
      <c r="X157" s="56"/>
      <c r="Y157" s="56"/>
      <c r="Z157" s="24"/>
      <c r="AA157" s="24"/>
      <c r="AB157" s="2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2" customFormat="1">
      <c r="O158" s="54"/>
      <c r="P158" s="54"/>
      <c r="U158" s="56"/>
      <c r="V158" s="56"/>
      <c r="W158" s="56"/>
      <c r="X158" s="56"/>
      <c r="Y158" s="56"/>
      <c r="Z158" s="24"/>
      <c r="AA158" s="24"/>
      <c r="AB158" s="2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2" customFormat="1">
      <c r="O159" s="54"/>
      <c r="P159" s="54"/>
      <c r="U159" s="56"/>
      <c r="V159" s="56"/>
      <c r="W159" s="56"/>
      <c r="X159" s="56"/>
      <c r="Y159" s="56"/>
      <c r="Z159" s="24"/>
      <c r="AA159" s="24"/>
      <c r="AB159" s="2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2" customFormat="1">
      <c r="O160" s="54"/>
      <c r="P160" s="54"/>
      <c r="U160" s="56"/>
      <c r="V160" s="56"/>
      <c r="W160" s="56"/>
      <c r="X160" s="56"/>
      <c r="Y160" s="56"/>
      <c r="Z160" s="24"/>
      <c r="AA160" s="24"/>
      <c r="AB160" s="2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2" customFormat="1">
      <c r="O161" s="54"/>
      <c r="P161" s="54"/>
      <c r="U161" s="56"/>
      <c r="V161" s="56"/>
      <c r="W161" s="56"/>
      <c r="X161" s="56"/>
      <c r="Y161" s="56"/>
      <c r="Z161" s="24"/>
      <c r="AA161" s="24"/>
      <c r="AB161" s="2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2" customFormat="1">
      <c r="O162" s="54"/>
      <c r="P162" s="54"/>
      <c r="U162" s="56"/>
      <c r="V162" s="56"/>
      <c r="W162" s="56"/>
      <c r="X162" s="56"/>
      <c r="Y162" s="56"/>
      <c r="Z162" s="24"/>
      <c r="AA162" s="24"/>
      <c r="AB162" s="2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2" customFormat="1">
      <c r="O163" s="54"/>
      <c r="P163" s="54"/>
      <c r="U163" s="56"/>
      <c r="V163" s="56"/>
      <c r="W163" s="56"/>
      <c r="X163" s="56"/>
      <c r="Y163" s="56"/>
      <c r="Z163" s="24"/>
      <c r="AA163" s="24"/>
      <c r="AB163" s="2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2" customFormat="1">
      <c r="O164" s="54"/>
      <c r="P164" s="54"/>
      <c r="U164" s="56"/>
      <c r="V164" s="56"/>
      <c r="W164" s="56"/>
      <c r="X164" s="56"/>
      <c r="Y164" s="56"/>
      <c r="Z164" s="24"/>
      <c r="AA164" s="24"/>
      <c r="AB164" s="2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2" customFormat="1">
      <c r="O165" s="54"/>
      <c r="P165" s="54"/>
      <c r="U165" s="56"/>
      <c r="V165" s="56"/>
      <c r="W165" s="56"/>
      <c r="X165" s="56"/>
      <c r="Y165" s="56"/>
      <c r="Z165" s="24"/>
      <c r="AA165" s="24"/>
      <c r="AB165" s="2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2" customFormat="1">
      <c r="O166" s="54"/>
      <c r="P166" s="54"/>
      <c r="U166" s="56"/>
      <c r="V166" s="56"/>
      <c r="W166" s="56"/>
      <c r="X166" s="56"/>
      <c r="Y166" s="56"/>
      <c r="Z166" s="24"/>
      <c r="AA166" s="24"/>
      <c r="AB166" s="2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2" customFormat="1">
      <c r="O167" s="54"/>
      <c r="P167" s="54"/>
      <c r="U167" s="56"/>
      <c r="V167" s="56"/>
      <c r="W167" s="56"/>
      <c r="X167" s="56"/>
      <c r="Y167" s="56"/>
      <c r="Z167" s="24"/>
      <c r="AA167" s="24"/>
      <c r="AB167" s="2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2" customFormat="1">
      <c r="O168" s="54"/>
      <c r="P168" s="54"/>
      <c r="U168" s="56"/>
      <c r="V168" s="56"/>
      <c r="W168" s="56"/>
      <c r="X168" s="56"/>
      <c r="Y168" s="56"/>
      <c r="Z168" s="24"/>
      <c r="AA168" s="24"/>
      <c r="AB168" s="2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2" customFormat="1">
      <c r="O169" s="54"/>
      <c r="P169" s="54"/>
      <c r="U169" s="56"/>
      <c r="V169" s="56"/>
      <c r="W169" s="56"/>
      <c r="X169" s="56"/>
      <c r="Y169" s="56"/>
      <c r="Z169" s="24"/>
      <c r="AA169" s="24"/>
      <c r="AB169" s="2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2" customFormat="1">
      <c r="O170" s="54"/>
      <c r="P170" s="54"/>
      <c r="U170" s="56"/>
      <c r="V170" s="56"/>
      <c r="W170" s="56"/>
      <c r="X170" s="56"/>
      <c r="Y170" s="56"/>
      <c r="Z170" s="24"/>
      <c r="AA170" s="24"/>
      <c r="AB170" s="2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2" customFormat="1">
      <c r="O171" s="54"/>
      <c r="P171" s="54"/>
      <c r="U171" s="56"/>
      <c r="V171" s="56"/>
      <c r="W171" s="56"/>
      <c r="X171" s="56"/>
      <c r="Y171" s="56"/>
      <c r="Z171" s="24"/>
      <c r="AA171" s="24"/>
      <c r="AB171" s="2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2" customFormat="1">
      <c r="O172" s="54"/>
      <c r="P172" s="54"/>
      <c r="U172" s="56"/>
      <c r="V172" s="56"/>
      <c r="W172" s="56"/>
      <c r="X172" s="56"/>
      <c r="Y172" s="56"/>
      <c r="Z172" s="24"/>
      <c r="AA172" s="24"/>
      <c r="AB172" s="2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2" customFormat="1">
      <c r="O173" s="54"/>
      <c r="P173" s="54"/>
      <c r="U173" s="56"/>
      <c r="V173" s="56"/>
      <c r="W173" s="56"/>
      <c r="X173" s="56"/>
      <c r="Y173" s="56"/>
      <c r="Z173" s="24"/>
      <c r="AA173" s="24"/>
      <c r="AB173" s="24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2" customFormat="1">
      <c r="O174" s="54"/>
      <c r="P174" s="54"/>
      <c r="U174" s="56"/>
      <c r="V174" s="56"/>
      <c r="W174" s="56"/>
      <c r="X174" s="56"/>
      <c r="Y174" s="56"/>
      <c r="Z174" s="24"/>
      <c r="AA174" s="24"/>
      <c r="AB174" s="2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22" customFormat="1">
      <c r="O175" s="54"/>
      <c r="P175" s="54"/>
      <c r="U175" s="56"/>
      <c r="V175" s="56"/>
      <c r="W175" s="56"/>
      <c r="X175" s="56"/>
      <c r="Y175" s="56"/>
      <c r="Z175" s="24"/>
      <c r="AA175" s="24"/>
      <c r="AB175" s="24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22" customFormat="1">
      <c r="O176" s="54"/>
      <c r="P176" s="54"/>
      <c r="U176" s="56"/>
      <c r="V176" s="56"/>
      <c r="W176" s="56"/>
      <c r="X176" s="56"/>
      <c r="Y176" s="56"/>
      <c r="Z176" s="24"/>
      <c r="AA176" s="24"/>
      <c r="AB176" s="24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22" customFormat="1">
      <c r="O177" s="54"/>
      <c r="P177" s="54"/>
      <c r="U177" s="56"/>
      <c r="V177" s="56"/>
      <c r="W177" s="56"/>
      <c r="X177" s="56"/>
      <c r="Y177" s="56"/>
      <c r="Z177" s="24"/>
      <c r="AA177" s="24"/>
      <c r="AB177" s="24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22" customFormat="1">
      <c r="O178" s="54"/>
      <c r="P178" s="54"/>
      <c r="U178" s="56"/>
      <c r="V178" s="56"/>
      <c r="W178" s="56"/>
      <c r="X178" s="56"/>
      <c r="Y178" s="56"/>
      <c r="Z178" s="24"/>
      <c r="AA178" s="24"/>
      <c r="AB178" s="24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5:1024" s="22" customFormat="1">
      <c r="O179" s="54"/>
      <c r="P179" s="54"/>
      <c r="U179" s="56"/>
      <c r="V179" s="56"/>
      <c r="W179" s="56"/>
      <c r="X179" s="56"/>
      <c r="Y179" s="56"/>
      <c r="Z179" s="24"/>
      <c r="AA179" s="24"/>
      <c r="AB179" s="24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5:1024" s="22" customFormat="1">
      <c r="O180" s="54"/>
      <c r="P180" s="54"/>
      <c r="U180" s="56"/>
      <c r="V180" s="56"/>
      <c r="W180" s="56"/>
      <c r="X180" s="56"/>
      <c r="Y180" s="56"/>
      <c r="Z180" s="24"/>
      <c r="AA180" s="24"/>
      <c r="AB180" s="24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</sheetData>
  <mergeCells count="3">
    <mergeCell ref="C1:E1"/>
    <mergeCell ref="M1:Y1"/>
    <mergeCell ref="X19:Y32"/>
  </mergeCells>
  <hyperlinks>
    <hyperlink ref="N4" r:id="rId1" xr:uid="{B4995C2E-F8E9-46CE-8610-C084D050895C}"/>
    <hyperlink ref="N5" r:id="rId2" xr:uid="{26CFB96A-43DA-48FB-8C2E-9149495E3A5E}"/>
    <hyperlink ref="N6" r:id="rId3" xr:uid="{87A21603-34E9-4B3F-9C00-F982EFEB4030}"/>
    <hyperlink ref="N7" r:id="rId4" xr:uid="{259FDB76-15E4-466E-B44F-BE9145D26CF1}"/>
    <hyperlink ref="N8" r:id="rId5" xr:uid="{42F23609-501A-42BA-A95C-102699A955C4}"/>
    <hyperlink ref="N9" r:id="rId6" xr:uid="{F4A20347-8990-45CC-B144-FC4E6A7CA627}"/>
    <hyperlink ref="N10" r:id="rId7" xr:uid="{160C4FB1-5646-49E7-BEA3-09EF318CCAEB}"/>
    <hyperlink ref="N11" r:id="rId8" xr:uid="{7B2D8D36-8FBB-4DAB-A0C9-E5AB290BD777}"/>
    <hyperlink ref="N12" r:id="rId9" xr:uid="{E7B0F3A4-CA52-421C-BBDC-3F2EA647167B}"/>
    <hyperlink ref="N13" r:id="rId10" xr:uid="{D90EA231-C9DC-4382-90B6-03294806E29A}"/>
    <hyperlink ref="N14" r:id="rId11" xr:uid="{D0738173-0091-4E6A-A946-C3771F93B1E1}"/>
    <hyperlink ref="N15" r:id="rId12" xr:uid="{C5FF2D11-A72C-40FB-B165-72AF15188F95}"/>
    <hyperlink ref="N16" r:id="rId13" xr:uid="{C0401149-49DF-4CAD-ADF2-8D311EAD954D}"/>
    <hyperlink ref="N17" r:id="rId14" xr:uid="{9E8617AC-4B0B-4FA9-B594-F1270525DD23}"/>
  </hyperlinks>
  <pageMargins left="0" right="0" top="0.39370078740157505" bottom="0.39370078740157505" header="0" footer="0"/>
  <pageSetup paperSize="9" fitToWidth="0" fitToHeight="0" pageOrder="overThenDown" orientation="landscape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80"/>
  <sheetViews>
    <sheetView topLeftCell="A10" zoomScale="78" zoomScaleNormal="78" workbookViewId="0">
      <selection activeCell="A16" sqref="A16:XFD17"/>
    </sheetView>
  </sheetViews>
  <sheetFormatPr baseColWidth="10" defaultRowHeight="14.5"/>
  <cols>
    <col min="1" max="1" width="4.81640625" style="22" customWidth="1"/>
    <col min="2" max="2" width="38.453125" style="22" customWidth="1"/>
    <col min="3" max="3" width="6.26953125" style="22" customWidth="1"/>
    <col min="4" max="4" width="4.54296875" style="22" customWidth="1"/>
    <col min="5" max="5" width="54.54296875" style="22" customWidth="1"/>
    <col min="6" max="6" width="6.453125" style="22" customWidth="1"/>
    <col min="7" max="7" width="9.81640625" style="22" customWidth="1"/>
    <col min="8" max="8" width="8.54296875" style="22" customWidth="1"/>
    <col min="9" max="9" width="8.81640625" style="22" bestFit="1" customWidth="1"/>
    <col min="10" max="10" width="13.81640625" style="22" customWidth="1"/>
    <col min="11" max="12" width="13.54296875" style="22" customWidth="1"/>
    <col min="13" max="13" width="14.26953125" style="22" customWidth="1"/>
    <col min="14" max="14" width="18.54296875" style="22" customWidth="1"/>
    <col min="15" max="15" width="12" style="54" customWidth="1"/>
    <col min="16" max="16" width="7.81640625" style="54" customWidth="1"/>
    <col min="17" max="17" width="10" style="22" customWidth="1"/>
    <col min="18" max="18" width="11.453125" style="22" customWidth="1"/>
    <col min="19" max="19" width="45.453125" style="22" customWidth="1"/>
    <col min="20" max="20" width="13.54296875" style="22" customWidth="1"/>
    <col min="21" max="21" width="14.54296875" style="56" customWidth="1"/>
    <col min="22" max="22" width="13.54296875" style="56" customWidth="1"/>
    <col min="23" max="23" width="9" style="56" customWidth="1"/>
    <col min="24" max="24" width="13" style="56" customWidth="1"/>
    <col min="25" max="25" width="16.26953125" style="56" customWidth="1"/>
    <col min="26" max="65" width="12.1796875" style="22" customWidth="1"/>
    <col min="66" max="1024" width="12.1796875" customWidth="1"/>
    <col min="1025" max="1025" width="11.453125" customWidth="1"/>
  </cols>
  <sheetData>
    <row r="1" spans="1:1024" ht="110.9" customHeight="1">
      <c r="A1" s="101"/>
      <c r="B1"/>
      <c r="C1" s="167"/>
      <c r="D1" s="167"/>
      <c r="E1" s="167"/>
      <c r="F1" s="102"/>
      <c r="G1" s="102"/>
      <c r="H1" s="102"/>
      <c r="I1" s="103"/>
      <c r="J1" s="103"/>
      <c r="K1" s="103"/>
      <c r="L1" s="104"/>
      <c r="M1" s="168" t="s">
        <v>206</v>
      </c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1024" ht="12.75" customHeight="1">
      <c r="A2" s="105"/>
      <c r="B2" s="106"/>
      <c r="C2" s="107"/>
      <c r="D2" s="106"/>
      <c r="E2" s="108"/>
      <c r="F2" s="108"/>
      <c r="G2" s="109"/>
      <c r="H2" s="109"/>
      <c r="I2" s="109"/>
      <c r="J2" s="109"/>
      <c r="K2" s="110"/>
      <c r="L2" s="111"/>
      <c r="M2" s="100"/>
      <c r="N2" s="27"/>
      <c r="O2" s="28"/>
      <c r="P2" s="26"/>
      <c r="Q2" s="29"/>
      <c r="R2" s="27"/>
      <c r="S2" s="28"/>
      <c r="T2" s="26"/>
      <c r="U2" s="30"/>
      <c r="V2" s="27"/>
      <c r="W2" s="28"/>
      <c r="X2" s="28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1:1024" ht="142.4" customHeight="1">
      <c r="A3" s="33"/>
      <c r="B3" s="33" t="s">
        <v>22</v>
      </c>
      <c r="C3" s="34" t="s">
        <v>23</v>
      </c>
      <c r="D3" s="34" t="s">
        <v>24</v>
      </c>
      <c r="E3" s="33" t="s">
        <v>25</v>
      </c>
      <c r="F3" s="34" t="s">
        <v>26</v>
      </c>
      <c r="G3" s="34" t="s">
        <v>27</v>
      </c>
      <c r="H3" s="34" t="s">
        <v>28</v>
      </c>
      <c r="I3" s="34" t="s">
        <v>207</v>
      </c>
      <c r="J3" s="35" t="s">
        <v>29</v>
      </c>
      <c r="K3" s="33" t="s">
        <v>2</v>
      </c>
      <c r="L3" s="36" t="s">
        <v>30</v>
      </c>
      <c r="M3" s="36" t="s">
        <v>31</v>
      </c>
      <c r="N3" s="33" t="s">
        <v>32</v>
      </c>
      <c r="O3" s="37" t="s">
        <v>235</v>
      </c>
      <c r="P3" s="37" t="s">
        <v>33</v>
      </c>
      <c r="Q3" s="37" t="s">
        <v>34</v>
      </c>
      <c r="R3" s="37" t="s">
        <v>35</v>
      </c>
      <c r="S3" s="33" t="s">
        <v>36</v>
      </c>
      <c r="T3" s="36" t="s">
        <v>37</v>
      </c>
      <c r="U3" s="33" t="s">
        <v>2</v>
      </c>
      <c r="V3" s="34" t="s">
        <v>38</v>
      </c>
      <c r="W3" s="86" t="s">
        <v>39</v>
      </c>
      <c r="X3" s="38" t="s">
        <v>40</v>
      </c>
      <c r="Y3" s="39" t="s">
        <v>41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</row>
    <row r="4" spans="1:1024" ht="80.5">
      <c r="A4" s="1">
        <v>1</v>
      </c>
      <c r="B4" s="2" t="s">
        <v>119</v>
      </c>
      <c r="C4" s="3" t="s">
        <v>3</v>
      </c>
      <c r="D4" s="3" t="s">
        <v>6</v>
      </c>
      <c r="E4" s="4" t="s">
        <v>135</v>
      </c>
      <c r="F4" s="141" t="s">
        <v>107</v>
      </c>
      <c r="G4" s="5" t="s">
        <v>115</v>
      </c>
      <c r="H4" s="3" t="s">
        <v>42</v>
      </c>
      <c r="I4" s="6" t="s">
        <v>5</v>
      </c>
      <c r="J4" s="6">
        <v>28277.42</v>
      </c>
      <c r="K4" s="6">
        <f>+J4*0.21</f>
        <v>5938.2581999999993</v>
      </c>
      <c r="L4" s="6">
        <f t="shared" ref="L4" si="0">J4+K4</f>
        <v>34215.678199999995</v>
      </c>
      <c r="M4" s="6">
        <v>28277.42</v>
      </c>
      <c r="N4" s="115" t="s">
        <v>98</v>
      </c>
      <c r="O4" s="3">
        <v>1</v>
      </c>
      <c r="P4" s="3">
        <v>0</v>
      </c>
      <c r="Q4" s="116">
        <f>(P4/O4)</f>
        <v>0</v>
      </c>
      <c r="R4" s="8" t="s">
        <v>116</v>
      </c>
      <c r="S4" s="6" t="s">
        <v>117</v>
      </c>
      <c r="T4" s="6">
        <v>28277.42</v>
      </c>
      <c r="U4" s="6">
        <f>T4*0.21</f>
        <v>5938.2581999999993</v>
      </c>
      <c r="V4" s="6">
        <f>SUM(T4:U4)</f>
        <v>34215.678199999995</v>
      </c>
      <c r="W4" s="9">
        <f t="shared" ref="W4:W18" si="1">1-V4/L4</f>
        <v>0</v>
      </c>
      <c r="X4" s="42">
        <v>44951</v>
      </c>
      <c r="Y4" s="117" t="s">
        <v>118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4" ht="57.5">
      <c r="A5" s="1">
        <v>2</v>
      </c>
      <c r="B5" s="2" t="s">
        <v>121</v>
      </c>
      <c r="C5" s="3" t="s">
        <v>3</v>
      </c>
      <c r="D5" s="3" t="s">
        <v>6</v>
      </c>
      <c r="E5" s="4" t="s">
        <v>136</v>
      </c>
      <c r="F5" s="4">
        <v>2</v>
      </c>
      <c r="G5" s="141" t="s">
        <v>122</v>
      </c>
      <c r="H5" s="141" t="s">
        <v>4</v>
      </c>
      <c r="I5" s="3" t="s">
        <v>5</v>
      </c>
      <c r="J5" s="6">
        <v>7119.82</v>
      </c>
      <c r="K5" s="6">
        <f>+J5*0.21</f>
        <v>1495.1622</v>
      </c>
      <c r="L5" s="6">
        <f t="shared" ref="L5" si="2">J5+K5</f>
        <v>8614.9822000000004</v>
      </c>
      <c r="M5" s="6">
        <v>12815.68</v>
      </c>
      <c r="N5" s="115" t="s">
        <v>98</v>
      </c>
      <c r="O5" s="3">
        <v>1</v>
      </c>
      <c r="P5" s="3">
        <v>0</v>
      </c>
      <c r="Q5" s="116">
        <f t="shared" ref="Q5" si="3">(P5/O5)</f>
        <v>0</v>
      </c>
      <c r="R5" s="7" t="s">
        <v>123</v>
      </c>
      <c r="S5" s="8" t="s">
        <v>124</v>
      </c>
      <c r="T5" s="6">
        <v>7119.82</v>
      </c>
      <c r="U5" s="6">
        <f t="shared" ref="U5" si="4">T5*0.21</f>
        <v>1495.1622</v>
      </c>
      <c r="V5" s="6">
        <f t="shared" ref="V5:V9" si="5">T5+U5</f>
        <v>8614.9822000000004</v>
      </c>
      <c r="W5" s="9">
        <f t="shared" si="1"/>
        <v>0</v>
      </c>
      <c r="X5" s="42">
        <v>44972</v>
      </c>
      <c r="Y5" s="117" t="s">
        <v>125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ht="69">
      <c r="A6" s="1">
        <v>3</v>
      </c>
      <c r="B6" s="2" t="s">
        <v>142</v>
      </c>
      <c r="C6" s="3" t="s">
        <v>3</v>
      </c>
      <c r="D6" s="3" t="s">
        <v>139</v>
      </c>
      <c r="E6" s="4" t="s">
        <v>143</v>
      </c>
      <c r="F6" s="4">
        <v>2</v>
      </c>
      <c r="G6" s="5" t="s">
        <v>4</v>
      </c>
      <c r="H6" s="5" t="s">
        <v>42</v>
      </c>
      <c r="I6" s="3" t="s">
        <v>5</v>
      </c>
      <c r="J6" s="6">
        <v>31774.21</v>
      </c>
      <c r="K6" s="6">
        <f>+J6*0.21</f>
        <v>6672.5840999999991</v>
      </c>
      <c r="L6" s="6">
        <f t="shared" ref="L6:L16" si="6">J6+K6</f>
        <v>38446.794099999999</v>
      </c>
      <c r="M6" s="6">
        <v>36540.339999999997</v>
      </c>
      <c r="N6" s="115" t="s">
        <v>98</v>
      </c>
      <c r="O6" s="3">
        <v>4</v>
      </c>
      <c r="P6" s="3">
        <v>0</v>
      </c>
      <c r="Q6" s="116">
        <f t="shared" ref="Q6:Q16" si="7">(P6/O6)</f>
        <v>0</v>
      </c>
      <c r="R6" s="7" t="s">
        <v>140</v>
      </c>
      <c r="S6" s="8" t="s">
        <v>238</v>
      </c>
      <c r="T6" s="6">
        <v>24505.1</v>
      </c>
      <c r="U6" s="6">
        <f t="shared" ref="U6" si="8">T6*0.21</f>
        <v>5146.0709999999999</v>
      </c>
      <c r="V6" s="6">
        <f t="shared" si="5"/>
        <v>29651.170999999998</v>
      </c>
      <c r="W6" s="9">
        <f t="shared" si="1"/>
        <v>0.22877390185310664</v>
      </c>
      <c r="X6" s="142">
        <v>45042</v>
      </c>
      <c r="Y6" s="143" t="s">
        <v>144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</row>
    <row r="7" spans="1:1024" ht="56.25" customHeight="1">
      <c r="A7" s="1">
        <v>4</v>
      </c>
      <c r="B7" s="2" t="s">
        <v>163</v>
      </c>
      <c r="C7" s="3" t="s">
        <v>147</v>
      </c>
      <c r="D7" s="3" t="s">
        <v>6</v>
      </c>
      <c r="E7" s="4" t="s">
        <v>148</v>
      </c>
      <c r="F7" s="4">
        <v>2</v>
      </c>
      <c r="G7" s="141" t="s">
        <v>122</v>
      </c>
      <c r="H7" s="141" t="s">
        <v>122</v>
      </c>
      <c r="I7" s="3" t="s">
        <v>5</v>
      </c>
      <c r="J7" s="6">
        <v>3328</v>
      </c>
      <c r="K7" s="6">
        <f>+J7*0.1</f>
        <v>332.8</v>
      </c>
      <c r="L7" s="6">
        <f t="shared" si="6"/>
        <v>3660.8</v>
      </c>
      <c r="M7" s="6">
        <v>7987.2</v>
      </c>
      <c r="N7" s="115" t="s">
        <v>98</v>
      </c>
      <c r="O7" s="3">
        <v>1</v>
      </c>
      <c r="P7" s="3">
        <v>0</v>
      </c>
      <c r="Q7" s="116">
        <f t="shared" si="7"/>
        <v>0</v>
      </c>
      <c r="R7" s="7" t="s">
        <v>150</v>
      </c>
      <c r="S7" s="8" t="s">
        <v>149</v>
      </c>
      <c r="T7" s="6">
        <v>3328</v>
      </c>
      <c r="U7" s="6">
        <f>T7*0.1</f>
        <v>332.8</v>
      </c>
      <c r="V7" s="6">
        <f t="shared" si="5"/>
        <v>3660.8</v>
      </c>
      <c r="W7" s="9">
        <f t="shared" si="1"/>
        <v>0</v>
      </c>
      <c r="X7" s="142">
        <v>45100</v>
      </c>
      <c r="Y7" s="143" t="s">
        <v>151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</row>
    <row r="8" spans="1:1024" ht="56.25" customHeight="1">
      <c r="A8" s="1">
        <v>5</v>
      </c>
      <c r="B8" s="2" t="s">
        <v>163</v>
      </c>
      <c r="C8" s="3" t="s">
        <v>147</v>
      </c>
      <c r="D8" s="3" t="s">
        <v>6</v>
      </c>
      <c r="E8" s="4" t="s">
        <v>153</v>
      </c>
      <c r="F8" s="4">
        <v>2</v>
      </c>
      <c r="G8" s="141" t="s">
        <v>122</v>
      </c>
      <c r="H8" s="141" t="s">
        <v>122</v>
      </c>
      <c r="I8" s="3" t="s">
        <v>5</v>
      </c>
      <c r="J8" s="6">
        <v>14040</v>
      </c>
      <c r="K8" s="6">
        <f>+J8*0.1</f>
        <v>1404</v>
      </c>
      <c r="L8" s="6">
        <f t="shared" si="6"/>
        <v>15444</v>
      </c>
      <c r="M8" s="6">
        <v>33696</v>
      </c>
      <c r="N8" s="115" t="s">
        <v>98</v>
      </c>
      <c r="O8" s="3">
        <v>1</v>
      </c>
      <c r="P8" s="3">
        <v>0</v>
      </c>
      <c r="Q8" s="116">
        <f t="shared" si="7"/>
        <v>0</v>
      </c>
      <c r="R8" s="7" t="s">
        <v>150</v>
      </c>
      <c r="S8" s="8" t="s">
        <v>149</v>
      </c>
      <c r="T8" s="6">
        <v>14040</v>
      </c>
      <c r="U8" s="6">
        <f>T8*0.1</f>
        <v>1404</v>
      </c>
      <c r="V8" s="6">
        <f t="shared" si="5"/>
        <v>15444</v>
      </c>
      <c r="W8" s="9">
        <f t="shared" ref="W8:W11" si="9">1-V8/L8</f>
        <v>0</v>
      </c>
      <c r="X8" s="142">
        <v>45100</v>
      </c>
      <c r="Y8" s="143" t="s">
        <v>151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</row>
    <row r="9" spans="1:1024" ht="99" customHeight="1">
      <c r="A9" s="1">
        <v>6</v>
      </c>
      <c r="B9" s="2" t="s">
        <v>162</v>
      </c>
      <c r="C9" s="3" t="s">
        <v>156</v>
      </c>
      <c r="D9" s="3" t="s">
        <v>139</v>
      </c>
      <c r="E9" s="4" t="s">
        <v>165</v>
      </c>
      <c r="F9" s="4">
        <v>6</v>
      </c>
      <c r="G9" s="141" t="s">
        <v>157</v>
      </c>
      <c r="H9" s="141" t="s">
        <v>42</v>
      </c>
      <c r="I9" s="3" t="s">
        <v>5</v>
      </c>
      <c r="J9" s="6">
        <v>2811.47</v>
      </c>
      <c r="K9" s="6">
        <f>+J9*0.21</f>
        <v>590.40869999999995</v>
      </c>
      <c r="L9" s="6">
        <f t="shared" si="6"/>
        <v>3401.8786999999998</v>
      </c>
      <c r="M9" s="6">
        <v>2811.47</v>
      </c>
      <c r="N9" s="115" t="s">
        <v>98</v>
      </c>
      <c r="O9" s="3">
        <v>2</v>
      </c>
      <c r="P9" s="3">
        <v>0</v>
      </c>
      <c r="Q9" s="116">
        <f t="shared" si="7"/>
        <v>0</v>
      </c>
      <c r="R9" s="7" t="s">
        <v>159</v>
      </c>
      <c r="S9" s="8" t="s">
        <v>158</v>
      </c>
      <c r="T9" s="6">
        <v>1895</v>
      </c>
      <c r="U9" s="6">
        <f>T9*0.21</f>
        <v>397.95</v>
      </c>
      <c r="V9" s="6">
        <f t="shared" si="5"/>
        <v>2292.9499999999998</v>
      </c>
      <c r="W9" s="9">
        <f t="shared" si="9"/>
        <v>0.32597537942784383</v>
      </c>
      <c r="X9" s="142">
        <v>45107</v>
      </c>
      <c r="Y9" s="143" t="s">
        <v>144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</row>
    <row r="10" spans="1:1024" ht="99" customHeight="1">
      <c r="A10" s="1">
        <v>7</v>
      </c>
      <c r="B10" s="2" t="s">
        <v>164</v>
      </c>
      <c r="C10" s="3" t="s">
        <v>156</v>
      </c>
      <c r="D10" s="3" t="s">
        <v>139</v>
      </c>
      <c r="E10" s="4" t="s">
        <v>166</v>
      </c>
      <c r="F10" s="4">
        <v>6</v>
      </c>
      <c r="G10" s="141" t="s">
        <v>167</v>
      </c>
      <c r="H10" s="141" t="s">
        <v>42</v>
      </c>
      <c r="I10" s="144" t="s">
        <v>167</v>
      </c>
      <c r="J10" s="6">
        <v>17237</v>
      </c>
      <c r="K10" s="6">
        <f>+J10*0.21</f>
        <v>3619.77</v>
      </c>
      <c r="L10" s="6">
        <f t="shared" si="6"/>
        <v>20856.77</v>
      </c>
      <c r="M10" s="6">
        <v>17237</v>
      </c>
      <c r="N10" s="115" t="s">
        <v>98</v>
      </c>
      <c r="O10" s="3">
        <v>1</v>
      </c>
      <c r="P10" s="3">
        <v>0</v>
      </c>
      <c r="Q10" s="116">
        <f t="shared" si="7"/>
        <v>0</v>
      </c>
      <c r="R10" s="7" t="s">
        <v>168</v>
      </c>
      <c r="S10" s="8" t="s">
        <v>169</v>
      </c>
      <c r="T10" s="6">
        <v>15984.02</v>
      </c>
      <c r="U10" s="6">
        <f>T10*0.21</f>
        <v>3356.6442000000002</v>
      </c>
      <c r="V10" s="6">
        <f t="shared" ref="V10:V11" si="10">T10+U10</f>
        <v>19340.664199999999</v>
      </c>
      <c r="W10" s="9">
        <f t="shared" si="9"/>
        <v>7.26913035911122E-2</v>
      </c>
      <c r="X10" s="142">
        <v>45107</v>
      </c>
      <c r="Y10" s="143" t="s">
        <v>144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</row>
    <row r="11" spans="1:1024" ht="99" customHeight="1">
      <c r="A11" s="1">
        <v>8</v>
      </c>
      <c r="B11" s="2" t="s">
        <v>199</v>
      </c>
      <c r="C11" s="3" t="s">
        <v>156</v>
      </c>
      <c r="D11" s="3" t="s">
        <v>139</v>
      </c>
      <c r="E11" s="4" t="s">
        <v>200</v>
      </c>
      <c r="F11" s="4">
        <v>6</v>
      </c>
      <c r="G11" s="141" t="s">
        <v>167</v>
      </c>
      <c r="H11" s="141" t="s">
        <v>42</v>
      </c>
      <c r="I11" s="144" t="s">
        <v>167</v>
      </c>
      <c r="J11" s="6">
        <v>2800</v>
      </c>
      <c r="K11" s="6">
        <f>+J11*0.21</f>
        <v>588</v>
      </c>
      <c r="L11" s="6">
        <f t="shared" si="6"/>
        <v>3388</v>
      </c>
      <c r="M11" s="6">
        <v>2800</v>
      </c>
      <c r="N11" s="115" t="s">
        <v>98</v>
      </c>
      <c r="O11" s="3">
        <v>2</v>
      </c>
      <c r="P11" s="3">
        <v>0</v>
      </c>
      <c r="Q11" s="116">
        <f t="shared" si="7"/>
        <v>0</v>
      </c>
      <c r="R11" s="7" t="s">
        <v>202</v>
      </c>
      <c r="S11" s="8" t="s">
        <v>201</v>
      </c>
      <c r="T11" s="6">
        <v>1798.35</v>
      </c>
      <c r="U11" s="6">
        <f>T11*0.21</f>
        <v>377.65349999999995</v>
      </c>
      <c r="V11" s="6">
        <f t="shared" si="10"/>
        <v>2176.0034999999998</v>
      </c>
      <c r="W11" s="9">
        <f t="shared" si="9"/>
        <v>0.35773214285714294</v>
      </c>
      <c r="X11" s="142">
        <v>45110</v>
      </c>
      <c r="Y11" s="143" t="s">
        <v>144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</row>
    <row r="12" spans="1:1024" ht="72" customHeight="1">
      <c r="A12" s="1">
        <v>9</v>
      </c>
      <c r="B12" s="2" t="s">
        <v>234</v>
      </c>
      <c r="C12" s="3" t="s">
        <v>3</v>
      </c>
      <c r="D12" s="3" t="s">
        <v>139</v>
      </c>
      <c r="E12" s="4" t="s">
        <v>239</v>
      </c>
      <c r="F12" s="4">
        <v>6</v>
      </c>
      <c r="G12" s="141" t="s">
        <v>167</v>
      </c>
      <c r="H12" s="141" t="s">
        <v>42</v>
      </c>
      <c r="I12" s="144" t="s">
        <v>167</v>
      </c>
      <c r="J12" s="6">
        <v>6316.2</v>
      </c>
      <c r="K12" s="6">
        <f>+J12*0.21</f>
        <v>1326.4019999999998</v>
      </c>
      <c r="L12" s="6">
        <f t="shared" si="6"/>
        <v>7642.6019999999999</v>
      </c>
      <c r="M12" s="6">
        <v>6316.2</v>
      </c>
      <c r="N12" s="115" t="s">
        <v>98</v>
      </c>
      <c r="O12" s="3">
        <v>1</v>
      </c>
      <c r="P12" s="3">
        <v>0</v>
      </c>
      <c r="Q12" s="116">
        <f t="shared" si="7"/>
        <v>0</v>
      </c>
      <c r="R12" s="7" t="s">
        <v>168</v>
      </c>
      <c r="S12" s="8" t="s">
        <v>237</v>
      </c>
      <c r="T12" s="6">
        <v>6316.2</v>
      </c>
      <c r="U12" s="6">
        <f t="shared" ref="U12:U17" si="11">T12*0.21</f>
        <v>1326.4019999999998</v>
      </c>
      <c r="V12" s="6">
        <f t="shared" ref="V12" si="12">T12+U12</f>
        <v>7642.6019999999999</v>
      </c>
      <c r="W12" s="9">
        <f t="shared" ref="W12" si="13">1-V12/L12</f>
        <v>0</v>
      </c>
      <c r="X12" s="142">
        <v>45226</v>
      </c>
      <c r="Y12" s="143" t="s">
        <v>144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</row>
    <row r="13" spans="1:1024" ht="56.25" customHeight="1">
      <c r="A13" s="1">
        <v>10</v>
      </c>
      <c r="B13" s="2" t="s">
        <v>241</v>
      </c>
      <c r="C13" s="3" t="s">
        <v>147</v>
      </c>
      <c r="D13" s="3" t="s">
        <v>6</v>
      </c>
      <c r="E13" s="4" t="s">
        <v>242</v>
      </c>
      <c r="F13" s="4">
        <v>2</v>
      </c>
      <c r="G13" s="141" t="s">
        <v>4</v>
      </c>
      <c r="H13" s="141" t="s">
        <v>4</v>
      </c>
      <c r="I13" s="3" t="s">
        <v>5</v>
      </c>
      <c r="J13" s="6">
        <v>16299.6</v>
      </c>
      <c r="K13" s="6">
        <f>+J13*0.21</f>
        <v>3422.9160000000002</v>
      </c>
      <c r="L13" s="6">
        <f t="shared" si="6"/>
        <v>19722.516</v>
      </c>
      <c r="M13" s="6">
        <v>39119.040000000001</v>
      </c>
      <c r="N13" s="115" t="s">
        <v>98</v>
      </c>
      <c r="O13" s="3">
        <v>1</v>
      </c>
      <c r="P13" s="3">
        <v>0</v>
      </c>
      <c r="Q13" s="116">
        <f t="shared" si="7"/>
        <v>0</v>
      </c>
      <c r="R13" s="7" t="s">
        <v>244</v>
      </c>
      <c r="S13" s="8" t="s">
        <v>243</v>
      </c>
      <c r="T13" s="6">
        <v>10588.4</v>
      </c>
      <c r="U13" s="6">
        <f>T13*0.21</f>
        <v>2223.5639999999999</v>
      </c>
      <c r="V13" s="6">
        <f t="shared" ref="V13:V17" si="14">T13+U13</f>
        <v>12811.964</v>
      </c>
      <c r="W13" s="9">
        <f t="shared" ref="W13:W17" si="15">1-V13/L13</f>
        <v>0.35038896660040741</v>
      </c>
      <c r="X13" s="142">
        <v>45257</v>
      </c>
      <c r="Y13" s="143" t="s">
        <v>245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</row>
    <row r="14" spans="1:1024" ht="99" customHeight="1">
      <c r="A14" s="1">
        <v>11</v>
      </c>
      <c r="B14" s="2" t="s">
        <v>247</v>
      </c>
      <c r="C14" s="3" t="s">
        <v>156</v>
      </c>
      <c r="D14" s="3" t="s">
        <v>139</v>
      </c>
      <c r="E14" s="4" t="s">
        <v>248</v>
      </c>
      <c r="F14" s="4">
        <v>2</v>
      </c>
      <c r="G14" s="141" t="s">
        <v>167</v>
      </c>
      <c r="H14" s="141" t="s">
        <v>42</v>
      </c>
      <c r="I14" s="144" t="s">
        <v>167</v>
      </c>
      <c r="J14" s="6">
        <v>1328</v>
      </c>
      <c r="K14" s="6">
        <f>+J14*0.21</f>
        <v>278.88</v>
      </c>
      <c r="L14" s="6">
        <f t="shared" ref="L14:L17" si="16">J14+K14</f>
        <v>1606.88</v>
      </c>
      <c r="M14" s="6">
        <v>1328</v>
      </c>
      <c r="N14" s="115" t="s">
        <v>98</v>
      </c>
      <c r="O14" s="3">
        <v>6</v>
      </c>
      <c r="P14" s="3">
        <v>0</v>
      </c>
      <c r="Q14" s="116">
        <f t="shared" ref="Q14:Q17" si="17">(P14/O14)</f>
        <v>0</v>
      </c>
      <c r="R14" s="7" t="s">
        <v>249</v>
      </c>
      <c r="S14" s="8" t="s">
        <v>250</v>
      </c>
      <c r="T14" s="6">
        <v>827.4</v>
      </c>
      <c r="U14" s="6">
        <v>173.76</v>
      </c>
      <c r="V14" s="6">
        <f t="shared" si="14"/>
        <v>1001.16</v>
      </c>
      <c r="W14" s="9">
        <f t="shared" si="15"/>
        <v>0.37695409738126062</v>
      </c>
      <c r="X14" s="142">
        <v>45280</v>
      </c>
      <c r="Y14" s="143" t="s">
        <v>144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ht="99" customHeight="1">
      <c r="A15" s="1">
        <v>12</v>
      </c>
      <c r="B15" s="2" t="s">
        <v>253</v>
      </c>
      <c r="C15" s="3" t="s">
        <v>3</v>
      </c>
      <c r="D15" s="3" t="s">
        <v>139</v>
      </c>
      <c r="E15" s="4" t="s">
        <v>254</v>
      </c>
      <c r="F15" s="4">
        <v>2</v>
      </c>
      <c r="G15" s="141" t="s">
        <v>167</v>
      </c>
      <c r="H15" s="141" t="s">
        <v>42</v>
      </c>
      <c r="I15" s="144" t="s">
        <v>167</v>
      </c>
      <c r="J15" s="6">
        <v>1324.69</v>
      </c>
      <c r="K15" s="6">
        <v>278.19</v>
      </c>
      <c r="L15" s="6">
        <f t="shared" si="16"/>
        <v>1602.88</v>
      </c>
      <c r="M15" s="6">
        <v>1324.69</v>
      </c>
      <c r="N15" s="115" t="s">
        <v>98</v>
      </c>
      <c r="O15" s="3">
        <v>1</v>
      </c>
      <c r="P15" s="3">
        <v>0</v>
      </c>
      <c r="Q15" s="116">
        <f t="shared" si="17"/>
        <v>0</v>
      </c>
      <c r="R15" s="7" t="s">
        <v>249</v>
      </c>
      <c r="S15" s="8" t="s">
        <v>250</v>
      </c>
      <c r="T15" s="6">
        <v>1324.69</v>
      </c>
      <c r="U15" s="6">
        <v>278.19</v>
      </c>
      <c r="V15" s="6">
        <f t="shared" ref="V15:V17" si="18">T15+U15</f>
        <v>1602.88</v>
      </c>
      <c r="W15" s="9">
        <f t="shared" ref="W15:W17" si="19">1-V15/L15</f>
        <v>0</v>
      </c>
      <c r="X15" s="142">
        <v>45280</v>
      </c>
      <c r="Y15" s="143" t="s">
        <v>144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ht="56.25" customHeight="1">
      <c r="A16" s="1">
        <v>13</v>
      </c>
      <c r="B16" s="2" t="s">
        <v>256</v>
      </c>
      <c r="C16" s="3" t="s">
        <v>147</v>
      </c>
      <c r="D16" s="3" t="s">
        <v>6</v>
      </c>
      <c r="E16" s="4" t="s">
        <v>257</v>
      </c>
      <c r="F16" s="4">
        <v>2</v>
      </c>
      <c r="G16" s="141" t="s">
        <v>122</v>
      </c>
      <c r="H16" s="141" t="s">
        <v>122</v>
      </c>
      <c r="I16" s="3" t="s">
        <v>258</v>
      </c>
      <c r="J16" s="6">
        <v>16900</v>
      </c>
      <c r="K16" s="6">
        <f>+J16*0.21</f>
        <v>3549</v>
      </c>
      <c r="L16" s="6">
        <f t="shared" si="16"/>
        <v>20449</v>
      </c>
      <c r="M16" s="6">
        <v>38520</v>
      </c>
      <c r="N16" s="115" t="s">
        <v>98</v>
      </c>
      <c r="O16" s="3">
        <v>7</v>
      </c>
      <c r="P16" s="3">
        <v>1</v>
      </c>
      <c r="Q16" s="116">
        <f t="shared" si="17"/>
        <v>0.14285714285714285</v>
      </c>
      <c r="R16" s="7" t="s">
        <v>259</v>
      </c>
      <c r="S16" s="8" t="s">
        <v>260</v>
      </c>
      <c r="T16" s="6">
        <v>8400</v>
      </c>
      <c r="U16" s="6">
        <f>T16*0.21</f>
        <v>1764</v>
      </c>
      <c r="V16" s="6">
        <f t="shared" si="18"/>
        <v>10164</v>
      </c>
      <c r="W16" s="9">
        <f t="shared" si="19"/>
        <v>0.50295857988165682</v>
      </c>
      <c r="X16" s="142">
        <v>45287</v>
      </c>
      <c r="Y16" s="143" t="s">
        <v>261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ht="56.25" customHeight="1">
      <c r="A17" s="1">
        <v>14</v>
      </c>
      <c r="B17" s="2" t="s">
        <v>256</v>
      </c>
      <c r="C17" s="3" t="s">
        <v>147</v>
      </c>
      <c r="D17" s="3" t="s">
        <v>6</v>
      </c>
      <c r="E17" s="4" t="s">
        <v>262</v>
      </c>
      <c r="F17" s="4">
        <v>2</v>
      </c>
      <c r="G17" s="141" t="s">
        <v>263</v>
      </c>
      <c r="H17" s="141" t="s">
        <v>42</v>
      </c>
      <c r="I17" s="3" t="s">
        <v>258</v>
      </c>
      <c r="J17" s="6">
        <v>30000</v>
      </c>
      <c r="K17" s="6">
        <f>+J17*0.21</f>
        <v>6300</v>
      </c>
      <c r="L17" s="6">
        <f t="shared" si="16"/>
        <v>36300</v>
      </c>
      <c r="M17" s="6">
        <v>30000</v>
      </c>
      <c r="N17" s="115" t="s">
        <v>98</v>
      </c>
      <c r="O17" s="3">
        <v>3</v>
      </c>
      <c r="P17" s="3">
        <v>2</v>
      </c>
      <c r="Q17" s="116">
        <f t="shared" si="17"/>
        <v>0.66666666666666663</v>
      </c>
      <c r="R17" s="7" t="s">
        <v>265</v>
      </c>
      <c r="S17" s="8" t="s">
        <v>264</v>
      </c>
      <c r="T17" s="6">
        <v>18300</v>
      </c>
      <c r="U17" s="6">
        <f>T17*0.21</f>
        <v>3843</v>
      </c>
      <c r="V17" s="6">
        <f t="shared" si="18"/>
        <v>22143</v>
      </c>
      <c r="W17" s="9">
        <f t="shared" si="19"/>
        <v>0.39</v>
      </c>
      <c r="X17" s="142">
        <v>45287</v>
      </c>
      <c r="Y17" s="143" t="s">
        <v>261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128" customFormat="1" ht="32.25" customHeight="1">
      <c r="A18" s="118"/>
      <c r="B18" s="119"/>
      <c r="C18" s="119"/>
      <c r="D18" s="119"/>
      <c r="E18" s="120" t="s">
        <v>43</v>
      </c>
      <c r="F18" s="121"/>
      <c r="G18" s="121"/>
      <c r="H18" s="121"/>
      <c r="I18" s="119"/>
      <c r="J18" s="43">
        <f>SUM(J4:J17)</f>
        <v>179556.41</v>
      </c>
      <c r="K18" s="43">
        <f>SUM(K4:K17)</f>
        <v>35796.371199999994</v>
      </c>
      <c r="L18" s="43">
        <f>SUM(L4:L17)</f>
        <v>215352.78120000003</v>
      </c>
      <c r="M18" s="43">
        <f>SUM(M4:M17)</f>
        <v>258773.04</v>
      </c>
      <c r="N18" s="122"/>
      <c r="O18" s="44"/>
      <c r="P18" s="44"/>
      <c r="Q18" s="123"/>
      <c r="R18" s="123"/>
      <c r="S18" s="123"/>
      <c r="T18" s="43">
        <f>SUM(T4:T17)</f>
        <v>142704.4</v>
      </c>
      <c r="U18" s="43">
        <f>SUM(U4:U17)</f>
        <v>28057.455099999992</v>
      </c>
      <c r="V18" s="43">
        <f>SUM(V4:V17)</f>
        <v>170761.85510000002</v>
      </c>
      <c r="W18" s="124">
        <f t="shared" si="1"/>
        <v>0.20705990352912151</v>
      </c>
      <c r="X18" s="125"/>
      <c r="Y18" s="126"/>
      <c r="Z18" s="138"/>
      <c r="AA18" s="138"/>
      <c r="AB18" s="138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  <c r="IW18" s="127"/>
      <c r="IX18" s="127"/>
      <c r="IY18" s="127"/>
      <c r="IZ18" s="127"/>
      <c r="JA18" s="127"/>
      <c r="JB18" s="127"/>
      <c r="JC18" s="127"/>
      <c r="JD18" s="127"/>
      <c r="JE18" s="127"/>
      <c r="JF18" s="127"/>
      <c r="JG18" s="127"/>
      <c r="JH18" s="127"/>
      <c r="JI18" s="127"/>
      <c r="JJ18" s="127"/>
      <c r="JK18" s="127"/>
      <c r="JL18" s="127"/>
      <c r="JM18" s="127"/>
      <c r="JN18" s="127"/>
      <c r="JO18" s="127"/>
      <c r="JP18" s="127"/>
      <c r="JQ18" s="127"/>
      <c r="JR18" s="127"/>
      <c r="JS18" s="127"/>
      <c r="JT18" s="127"/>
      <c r="JU18" s="127"/>
      <c r="JV18" s="127"/>
      <c r="JW18" s="127"/>
      <c r="JX18" s="127"/>
      <c r="JY18" s="127"/>
      <c r="JZ18" s="127"/>
      <c r="KA18" s="127"/>
      <c r="KB18" s="127"/>
      <c r="KC18" s="127"/>
      <c r="KD18" s="127"/>
      <c r="KE18" s="127"/>
      <c r="KF18" s="127"/>
      <c r="KG18" s="127"/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27"/>
      <c r="LI18" s="127"/>
      <c r="LJ18" s="127"/>
      <c r="LK18" s="127"/>
      <c r="LL18" s="127"/>
      <c r="LM18" s="127"/>
      <c r="LN18" s="127"/>
      <c r="LO18" s="127"/>
      <c r="LP18" s="127"/>
      <c r="LQ18" s="127"/>
      <c r="LR18" s="127"/>
      <c r="LS18" s="127"/>
      <c r="LT18" s="127"/>
      <c r="LU18" s="127"/>
      <c r="LV18" s="127"/>
      <c r="LW18" s="127"/>
      <c r="LX18" s="127"/>
      <c r="LY18" s="127"/>
      <c r="LZ18" s="127"/>
      <c r="MA18" s="127"/>
      <c r="MB18" s="127"/>
      <c r="MC18" s="127"/>
      <c r="MD18" s="127"/>
      <c r="ME18" s="127"/>
      <c r="MF18" s="127"/>
      <c r="MG18" s="127"/>
      <c r="MH18" s="127"/>
      <c r="MI18" s="127"/>
      <c r="MJ18" s="127"/>
      <c r="MK18" s="127"/>
      <c r="ML18" s="127"/>
      <c r="MM18" s="127"/>
      <c r="MN18" s="127"/>
      <c r="MO18" s="127"/>
      <c r="MP18" s="127"/>
      <c r="MQ18" s="127"/>
      <c r="MR18" s="127"/>
      <c r="MS18" s="127"/>
      <c r="MT18" s="127"/>
      <c r="MU18" s="127"/>
      <c r="MV18" s="127"/>
      <c r="MW18" s="127"/>
      <c r="MX18" s="127"/>
      <c r="MY18" s="127"/>
      <c r="MZ18" s="127"/>
      <c r="NA18" s="127"/>
      <c r="NB18" s="127"/>
      <c r="NC18" s="127"/>
      <c r="ND18" s="127"/>
      <c r="NE18" s="127"/>
      <c r="NF18" s="127"/>
      <c r="NG18" s="127"/>
      <c r="NH18" s="127"/>
      <c r="NI18" s="127"/>
      <c r="NJ18" s="127"/>
      <c r="NK18" s="127"/>
      <c r="NL18" s="127"/>
      <c r="NM18" s="127"/>
      <c r="NN18" s="127"/>
      <c r="NO18" s="127"/>
      <c r="NP18" s="127"/>
      <c r="NQ18" s="127"/>
      <c r="NR18" s="127"/>
      <c r="NS18" s="127"/>
      <c r="NT18" s="127"/>
      <c r="NU18" s="127"/>
      <c r="NV18" s="127"/>
      <c r="NW18" s="127"/>
      <c r="NX18" s="127"/>
      <c r="NY18" s="127"/>
      <c r="NZ18" s="127"/>
      <c r="OA18" s="127"/>
      <c r="OB18" s="127"/>
      <c r="OC18" s="127"/>
      <c r="OD18" s="127"/>
      <c r="OE18" s="127"/>
      <c r="OF18" s="127"/>
      <c r="OG18" s="127"/>
      <c r="OH18" s="127"/>
      <c r="OI18" s="127"/>
      <c r="OJ18" s="127"/>
      <c r="OK18" s="127"/>
      <c r="OL18" s="127"/>
      <c r="OM18" s="127"/>
      <c r="ON18" s="127"/>
      <c r="OO18" s="127"/>
      <c r="OP18" s="127"/>
      <c r="OQ18" s="127"/>
      <c r="OR18" s="127"/>
      <c r="OS18" s="127"/>
      <c r="OT18" s="127"/>
      <c r="OU18" s="127"/>
      <c r="OV18" s="127"/>
      <c r="OW18" s="127"/>
      <c r="OX18" s="127"/>
      <c r="OY18" s="127"/>
      <c r="OZ18" s="127"/>
      <c r="PA18" s="127"/>
      <c r="PB18" s="127"/>
      <c r="PC18" s="127"/>
      <c r="PD18" s="127"/>
      <c r="PE18" s="127"/>
      <c r="PF18" s="127"/>
      <c r="PG18" s="127"/>
      <c r="PH18" s="127"/>
      <c r="PI18" s="127"/>
      <c r="PJ18" s="127"/>
      <c r="PK18" s="127"/>
      <c r="PL18" s="127"/>
      <c r="PM18" s="127"/>
      <c r="PN18" s="127"/>
      <c r="PO18" s="127"/>
      <c r="PP18" s="127"/>
      <c r="PQ18" s="127"/>
      <c r="PR18" s="127"/>
      <c r="PS18" s="127"/>
      <c r="PT18" s="127"/>
      <c r="PU18" s="127"/>
      <c r="PV18" s="127"/>
      <c r="PW18" s="127"/>
      <c r="PX18" s="127"/>
      <c r="PY18" s="127"/>
      <c r="PZ18" s="127"/>
      <c r="QA18" s="127"/>
      <c r="QB18" s="127"/>
      <c r="QC18" s="127"/>
      <c r="QD18" s="127"/>
      <c r="QE18" s="127"/>
      <c r="QF18" s="127"/>
      <c r="QG18" s="127"/>
      <c r="QH18" s="127"/>
      <c r="QI18" s="127"/>
      <c r="QJ18" s="127"/>
      <c r="QK18" s="127"/>
      <c r="QL18" s="127"/>
      <c r="QM18" s="127"/>
      <c r="QN18" s="127"/>
      <c r="QO18" s="127"/>
      <c r="QP18" s="127"/>
      <c r="QQ18" s="127"/>
      <c r="QR18" s="127"/>
      <c r="QS18" s="127"/>
      <c r="QT18" s="127"/>
      <c r="QU18" s="127"/>
      <c r="QV18" s="127"/>
      <c r="QW18" s="127"/>
      <c r="QX18" s="127"/>
      <c r="QY18" s="127"/>
      <c r="QZ18" s="127"/>
      <c r="RA18" s="127"/>
      <c r="RB18" s="127"/>
      <c r="RC18" s="127"/>
      <c r="RD18" s="127"/>
      <c r="RE18" s="127"/>
      <c r="RF18" s="127"/>
      <c r="RG18" s="127"/>
      <c r="RH18" s="127"/>
      <c r="RI18" s="127"/>
      <c r="RJ18" s="127"/>
      <c r="RK18" s="127"/>
      <c r="RL18" s="127"/>
      <c r="RM18" s="127"/>
      <c r="RN18" s="127"/>
      <c r="RO18" s="127"/>
      <c r="RP18" s="127"/>
      <c r="RQ18" s="127"/>
      <c r="RR18" s="127"/>
      <c r="RS18" s="127"/>
      <c r="RT18" s="127"/>
      <c r="RU18" s="127"/>
      <c r="RV18" s="127"/>
      <c r="RW18" s="127"/>
      <c r="RX18" s="127"/>
      <c r="RY18" s="127"/>
      <c r="RZ18" s="127"/>
      <c r="SA18" s="127"/>
      <c r="SB18" s="127"/>
      <c r="SC18" s="127"/>
      <c r="SD18" s="127"/>
      <c r="SE18" s="127"/>
      <c r="SF18" s="127"/>
      <c r="SG18" s="127"/>
      <c r="SH18" s="127"/>
      <c r="SI18" s="127"/>
      <c r="SJ18" s="127"/>
      <c r="SK18" s="127"/>
      <c r="SL18" s="127"/>
      <c r="SM18" s="127"/>
      <c r="SN18" s="127"/>
      <c r="SO18" s="127"/>
      <c r="SP18" s="127"/>
      <c r="SQ18" s="127"/>
      <c r="SR18" s="127"/>
      <c r="SS18" s="127"/>
      <c r="ST18" s="127"/>
      <c r="SU18" s="127"/>
      <c r="SV18" s="127"/>
      <c r="SW18" s="127"/>
      <c r="SX18" s="127"/>
      <c r="SY18" s="127"/>
      <c r="SZ18" s="127"/>
      <c r="TA18" s="127"/>
      <c r="TB18" s="127"/>
      <c r="TC18" s="127"/>
      <c r="TD18" s="127"/>
      <c r="TE18" s="127"/>
      <c r="TF18" s="127"/>
      <c r="TG18" s="127"/>
      <c r="TH18" s="127"/>
      <c r="TI18" s="127"/>
      <c r="TJ18" s="127"/>
      <c r="TK18" s="127"/>
      <c r="TL18" s="127"/>
      <c r="TM18" s="127"/>
      <c r="TN18" s="127"/>
      <c r="TO18" s="127"/>
      <c r="TP18" s="127"/>
      <c r="TQ18" s="127"/>
      <c r="TR18" s="127"/>
      <c r="TS18" s="127"/>
      <c r="TT18" s="127"/>
      <c r="TU18" s="127"/>
      <c r="TV18" s="127"/>
      <c r="TW18" s="127"/>
      <c r="TX18" s="127"/>
      <c r="TY18" s="127"/>
      <c r="TZ18" s="127"/>
      <c r="UA18" s="127"/>
      <c r="UB18" s="127"/>
      <c r="UC18" s="127"/>
      <c r="UD18" s="127"/>
      <c r="UE18" s="127"/>
      <c r="UF18" s="127"/>
      <c r="UG18" s="127"/>
      <c r="UH18" s="127"/>
      <c r="UI18" s="127"/>
      <c r="UJ18" s="127"/>
      <c r="UK18" s="127"/>
      <c r="UL18" s="127"/>
      <c r="UM18" s="127"/>
      <c r="UN18" s="127"/>
      <c r="UO18" s="127"/>
      <c r="UP18" s="127"/>
      <c r="UQ18" s="127"/>
      <c r="UR18" s="127"/>
      <c r="US18" s="127"/>
      <c r="UT18" s="127"/>
      <c r="UU18" s="127"/>
      <c r="UV18" s="127"/>
      <c r="UW18" s="127"/>
      <c r="UX18" s="127"/>
      <c r="UY18" s="127"/>
      <c r="UZ18" s="127"/>
      <c r="VA18" s="127"/>
      <c r="VB18" s="127"/>
      <c r="VC18" s="127"/>
      <c r="VD18" s="127"/>
      <c r="VE18" s="127"/>
      <c r="VF18" s="127"/>
      <c r="VG18" s="127"/>
      <c r="VH18" s="127"/>
      <c r="VI18" s="127"/>
      <c r="VJ18" s="127"/>
      <c r="VK18" s="127"/>
      <c r="VL18" s="127"/>
      <c r="VM18" s="127"/>
      <c r="VN18" s="127"/>
      <c r="VO18" s="127"/>
      <c r="VP18" s="127"/>
      <c r="VQ18" s="127"/>
      <c r="VR18" s="127"/>
      <c r="VS18" s="127"/>
      <c r="VT18" s="127"/>
      <c r="VU18" s="127"/>
      <c r="VV18" s="127"/>
      <c r="VW18" s="127"/>
      <c r="VX18" s="127"/>
      <c r="VY18" s="127"/>
      <c r="VZ18" s="127"/>
      <c r="WA18" s="127"/>
      <c r="WB18" s="127"/>
      <c r="WC18" s="127"/>
      <c r="WD18" s="127"/>
      <c r="WE18" s="127"/>
      <c r="WF18" s="127"/>
      <c r="WG18" s="127"/>
      <c r="WH18" s="127"/>
      <c r="WI18" s="127"/>
      <c r="WJ18" s="127"/>
      <c r="WK18" s="127"/>
      <c r="WL18" s="127"/>
      <c r="WM18" s="127"/>
      <c r="WN18" s="127"/>
      <c r="WO18" s="127"/>
      <c r="WP18" s="127"/>
      <c r="WQ18" s="127"/>
      <c r="WR18" s="127"/>
      <c r="WS18" s="127"/>
      <c r="WT18" s="127"/>
      <c r="WU18" s="127"/>
      <c r="WV18" s="127"/>
      <c r="WW18" s="127"/>
      <c r="WX18" s="127"/>
      <c r="WY18" s="127"/>
      <c r="WZ18" s="127"/>
      <c r="XA18" s="127"/>
      <c r="XB18" s="127"/>
      <c r="XC18" s="127"/>
      <c r="XD18" s="127"/>
      <c r="XE18" s="127"/>
      <c r="XF18" s="127"/>
      <c r="XG18" s="127"/>
      <c r="XH18" s="127"/>
      <c r="XI18" s="127"/>
      <c r="XJ18" s="127"/>
      <c r="XK18" s="127"/>
      <c r="XL18" s="127"/>
      <c r="XM18" s="127"/>
      <c r="XN18" s="127"/>
      <c r="XO18" s="127"/>
      <c r="XP18" s="127"/>
      <c r="XQ18" s="127"/>
      <c r="XR18" s="127"/>
      <c r="XS18" s="127"/>
      <c r="XT18" s="127"/>
      <c r="XU18" s="127"/>
      <c r="XV18" s="127"/>
      <c r="XW18" s="127"/>
      <c r="XX18" s="127"/>
      <c r="XY18" s="127"/>
      <c r="XZ18" s="127"/>
      <c r="YA18" s="127"/>
      <c r="YB18" s="127"/>
      <c r="YC18" s="127"/>
      <c r="YD18" s="127"/>
      <c r="YE18" s="127"/>
      <c r="YF18" s="127"/>
      <c r="YG18" s="127"/>
      <c r="YH18" s="127"/>
      <c r="YI18" s="127"/>
      <c r="YJ18" s="127"/>
      <c r="YK18" s="127"/>
      <c r="YL18" s="127"/>
      <c r="YM18" s="127"/>
      <c r="YN18" s="127"/>
      <c r="YO18" s="127"/>
      <c r="YP18" s="127"/>
      <c r="YQ18" s="127"/>
      <c r="YR18" s="127"/>
      <c r="YS18" s="127"/>
      <c r="YT18" s="127"/>
      <c r="YU18" s="127"/>
      <c r="YV18" s="127"/>
      <c r="YW18" s="127"/>
      <c r="YX18" s="127"/>
      <c r="YY18" s="127"/>
      <c r="YZ18" s="127"/>
      <c r="ZA18" s="127"/>
      <c r="ZB18" s="127"/>
      <c r="ZC18" s="127"/>
      <c r="ZD18" s="127"/>
      <c r="ZE18" s="127"/>
      <c r="ZF18" s="127"/>
      <c r="ZG18" s="127"/>
      <c r="ZH18" s="127"/>
      <c r="ZI18" s="127"/>
      <c r="ZJ18" s="127"/>
      <c r="ZK18" s="127"/>
      <c r="ZL18" s="127"/>
      <c r="ZM18" s="127"/>
      <c r="ZN18" s="127"/>
      <c r="ZO18" s="127"/>
      <c r="ZP18" s="127"/>
      <c r="ZQ18" s="127"/>
      <c r="ZR18" s="127"/>
      <c r="ZS18" s="127"/>
      <c r="ZT18" s="127"/>
      <c r="ZU18" s="127"/>
      <c r="ZV18" s="127"/>
      <c r="ZW18" s="127"/>
      <c r="ZX18" s="127"/>
      <c r="ZY18" s="127"/>
      <c r="ZZ18" s="127"/>
      <c r="AAA18" s="127"/>
      <c r="AAB18" s="127"/>
      <c r="AAC18" s="127"/>
      <c r="AAD18" s="127"/>
      <c r="AAE18" s="127"/>
      <c r="AAF18" s="127"/>
      <c r="AAG18" s="127"/>
      <c r="AAH18" s="127"/>
      <c r="AAI18" s="127"/>
      <c r="AAJ18" s="127"/>
      <c r="AAK18" s="127"/>
      <c r="AAL18" s="127"/>
      <c r="AAM18" s="127"/>
      <c r="AAN18" s="127"/>
      <c r="AAO18" s="127"/>
      <c r="AAP18" s="127"/>
      <c r="AAQ18" s="127"/>
      <c r="AAR18" s="127"/>
      <c r="AAS18" s="127"/>
      <c r="AAT18" s="127"/>
      <c r="AAU18" s="127"/>
      <c r="AAV18" s="127"/>
      <c r="AAW18" s="127"/>
      <c r="AAX18" s="127"/>
      <c r="AAY18" s="127"/>
      <c r="AAZ18" s="127"/>
      <c r="ABA18" s="127"/>
      <c r="ABB18" s="127"/>
      <c r="ABC18" s="127"/>
      <c r="ABD18" s="127"/>
      <c r="ABE18" s="127"/>
      <c r="ABF18" s="127"/>
      <c r="ABG18" s="127"/>
      <c r="ABH18" s="127"/>
      <c r="ABI18" s="127"/>
      <c r="ABJ18" s="127"/>
      <c r="ABK18" s="127"/>
      <c r="ABL18" s="127"/>
      <c r="ABM18" s="127"/>
      <c r="ABN18" s="127"/>
      <c r="ABO18" s="127"/>
      <c r="ABP18" s="127"/>
      <c r="ABQ18" s="127"/>
      <c r="ABR18" s="127"/>
      <c r="ABS18" s="127"/>
      <c r="ABT18" s="127"/>
      <c r="ABU18" s="127"/>
      <c r="ABV18" s="127"/>
      <c r="ABW18" s="127"/>
      <c r="ABX18" s="127"/>
      <c r="ABY18" s="127"/>
      <c r="ABZ18" s="127"/>
      <c r="ACA18" s="127"/>
      <c r="ACB18" s="127"/>
      <c r="ACC18" s="127"/>
      <c r="ACD18" s="127"/>
      <c r="ACE18" s="127"/>
      <c r="ACF18" s="127"/>
      <c r="ACG18" s="127"/>
      <c r="ACH18" s="127"/>
      <c r="ACI18" s="127"/>
      <c r="ACJ18" s="127"/>
      <c r="ACK18" s="127"/>
      <c r="ACL18" s="127"/>
      <c r="ACM18" s="127"/>
      <c r="ACN18" s="127"/>
      <c r="ACO18" s="127"/>
      <c r="ACP18" s="127"/>
      <c r="ACQ18" s="127"/>
      <c r="ACR18" s="127"/>
      <c r="ACS18" s="127"/>
      <c r="ACT18" s="127"/>
      <c r="ACU18" s="127"/>
      <c r="ACV18" s="127"/>
      <c r="ACW18" s="127"/>
      <c r="ACX18" s="127"/>
      <c r="ACY18" s="127"/>
      <c r="ACZ18" s="127"/>
      <c r="ADA18" s="127"/>
      <c r="ADB18" s="127"/>
      <c r="ADC18" s="127"/>
      <c r="ADD18" s="127"/>
      <c r="ADE18" s="127"/>
      <c r="ADF18" s="127"/>
      <c r="ADG18" s="127"/>
      <c r="ADH18" s="127"/>
      <c r="ADI18" s="127"/>
      <c r="ADJ18" s="127"/>
      <c r="ADK18" s="127"/>
      <c r="ADL18" s="127"/>
      <c r="ADM18" s="127"/>
      <c r="ADN18" s="127"/>
      <c r="ADO18" s="127"/>
      <c r="ADP18" s="127"/>
      <c r="ADQ18" s="127"/>
      <c r="ADR18" s="127"/>
      <c r="ADS18" s="127"/>
      <c r="ADT18" s="127"/>
      <c r="ADU18" s="127"/>
      <c r="ADV18" s="127"/>
      <c r="ADW18" s="127"/>
      <c r="ADX18" s="127"/>
      <c r="ADY18" s="127"/>
      <c r="ADZ18" s="127"/>
      <c r="AEA18" s="127"/>
      <c r="AEB18" s="127"/>
      <c r="AEC18" s="127"/>
      <c r="AED18" s="127"/>
      <c r="AEE18" s="127"/>
      <c r="AEF18" s="127"/>
      <c r="AEG18" s="127"/>
      <c r="AEH18" s="127"/>
      <c r="AEI18" s="127"/>
      <c r="AEJ18" s="127"/>
      <c r="AEK18" s="127"/>
      <c r="AEL18" s="127"/>
      <c r="AEM18" s="127"/>
      <c r="AEN18" s="127"/>
      <c r="AEO18" s="127"/>
      <c r="AEP18" s="127"/>
      <c r="AEQ18" s="127"/>
      <c r="AER18" s="127"/>
      <c r="AES18" s="127"/>
      <c r="AET18" s="127"/>
      <c r="AEU18" s="127"/>
      <c r="AEV18" s="127"/>
      <c r="AEW18" s="127"/>
      <c r="AEX18" s="127"/>
      <c r="AEY18" s="127"/>
      <c r="AEZ18" s="127"/>
      <c r="AFA18" s="127"/>
      <c r="AFB18" s="127"/>
      <c r="AFC18" s="127"/>
      <c r="AFD18" s="127"/>
      <c r="AFE18" s="127"/>
      <c r="AFF18" s="127"/>
      <c r="AFG18" s="127"/>
      <c r="AFH18" s="127"/>
      <c r="AFI18" s="127"/>
      <c r="AFJ18" s="127"/>
      <c r="AFK18" s="127"/>
      <c r="AFL18" s="127"/>
      <c r="AFM18" s="127"/>
      <c r="AFN18" s="127"/>
      <c r="AFO18" s="127"/>
      <c r="AFP18" s="127"/>
      <c r="AFQ18" s="127"/>
      <c r="AFR18" s="127"/>
      <c r="AFS18" s="127"/>
      <c r="AFT18" s="127"/>
      <c r="AFU18" s="127"/>
      <c r="AFV18" s="127"/>
      <c r="AFW18" s="127"/>
      <c r="AFX18" s="127"/>
      <c r="AFY18" s="127"/>
      <c r="AFZ18" s="127"/>
      <c r="AGA18" s="127"/>
      <c r="AGB18" s="127"/>
      <c r="AGC18" s="127"/>
      <c r="AGD18" s="127"/>
      <c r="AGE18" s="127"/>
      <c r="AGF18" s="127"/>
      <c r="AGG18" s="127"/>
      <c r="AGH18" s="127"/>
      <c r="AGI18" s="127"/>
      <c r="AGJ18" s="127"/>
      <c r="AGK18" s="127"/>
      <c r="AGL18" s="127"/>
      <c r="AGM18" s="127"/>
      <c r="AGN18" s="127"/>
      <c r="AGO18" s="127"/>
      <c r="AGP18" s="127"/>
      <c r="AGQ18" s="127"/>
      <c r="AGR18" s="127"/>
      <c r="AGS18" s="127"/>
      <c r="AGT18" s="127"/>
      <c r="AGU18" s="127"/>
      <c r="AGV18" s="127"/>
      <c r="AGW18" s="127"/>
      <c r="AGX18" s="127"/>
      <c r="AGY18" s="127"/>
      <c r="AGZ18" s="127"/>
      <c r="AHA18" s="127"/>
      <c r="AHB18" s="127"/>
      <c r="AHC18" s="127"/>
      <c r="AHD18" s="127"/>
      <c r="AHE18" s="127"/>
      <c r="AHF18" s="127"/>
      <c r="AHG18" s="127"/>
      <c r="AHH18" s="127"/>
      <c r="AHI18" s="127"/>
      <c r="AHJ18" s="127"/>
      <c r="AHK18" s="127"/>
      <c r="AHL18" s="127"/>
      <c r="AHM18" s="127"/>
      <c r="AHN18" s="127"/>
      <c r="AHO18" s="127"/>
      <c r="AHP18" s="127"/>
      <c r="AHQ18" s="127"/>
      <c r="AHR18" s="127"/>
      <c r="AHS18" s="127"/>
      <c r="AHT18" s="127"/>
      <c r="AHU18" s="127"/>
      <c r="AHV18" s="127"/>
      <c r="AHW18" s="127"/>
      <c r="AHX18" s="127"/>
      <c r="AHY18" s="127"/>
      <c r="AHZ18" s="127"/>
      <c r="AIA18" s="127"/>
      <c r="AIB18" s="127"/>
      <c r="AIC18" s="127"/>
      <c r="AID18" s="127"/>
      <c r="AIE18" s="127"/>
      <c r="AIF18" s="127"/>
      <c r="AIG18" s="127"/>
      <c r="AIH18" s="127"/>
      <c r="AII18" s="127"/>
      <c r="AIJ18" s="127"/>
      <c r="AIK18" s="127"/>
      <c r="AIL18" s="127"/>
      <c r="AIM18" s="127"/>
      <c r="AIN18" s="127"/>
      <c r="AIO18" s="127"/>
      <c r="AIP18" s="127"/>
      <c r="AIQ18" s="127"/>
      <c r="AIR18" s="127"/>
      <c r="AIS18" s="127"/>
      <c r="AIT18" s="127"/>
      <c r="AIU18" s="127"/>
      <c r="AIV18" s="127"/>
      <c r="AIW18" s="127"/>
      <c r="AIX18" s="127"/>
      <c r="AIY18" s="127"/>
      <c r="AIZ18" s="127"/>
      <c r="AJA18" s="127"/>
      <c r="AJB18" s="127"/>
      <c r="AJC18" s="127"/>
      <c r="AJD18" s="127"/>
      <c r="AJE18" s="127"/>
      <c r="AJF18" s="127"/>
      <c r="AJG18" s="127"/>
      <c r="AJH18" s="127"/>
      <c r="AJI18" s="127"/>
      <c r="AJJ18" s="127"/>
      <c r="AJK18" s="127"/>
      <c r="AJL18" s="127"/>
      <c r="AJM18" s="127"/>
      <c r="AJN18" s="127"/>
      <c r="AJO18" s="127"/>
      <c r="AJP18" s="127"/>
      <c r="AJQ18" s="127"/>
      <c r="AJR18" s="127"/>
      <c r="AJS18" s="127"/>
      <c r="AJT18" s="127"/>
      <c r="AJU18" s="127"/>
      <c r="AJV18" s="127"/>
      <c r="AJW18" s="127"/>
      <c r="AJX18" s="127"/>
      <c r="AJY18" s="127"/>
      <c r="AJZ18" s="127"/>
      <c r="AKA18" s="127"/>
      <c r="AKB18" s="127"/>
      <c r="AKC18" s="127"/>
      <c r="AKD18" s="127"/>
      <c r="AKE18" s="127"/>
      <c r="AKF18" s="127"/>
      <c r="AKG18" s="127"/>
      <c r="AKH18" s="127"/>
      <c r="AKI18" s="127"/>
      <c r="AKJ18" s="127"/>
      <c r="AKK18" s="127"/>
      <c r="AKL18" s="127"/>
      <c r="AKM18" s="127"/>
      <c r="AKN18" s="127"/>
      <c r="AKO18" s="127"/>
      <c r="AKP18" s="127"/>
      <c r="AKQ18" s="127"/>
      <c r="AKR18" s="127"/>
      <c r="AKS18" s="127"/>
      <c r="AKT18" s="127"/>
      <c r="AKU18" s="127"/>
      <c r="AKV18" s="127"/>
      <c r="AKW18" s="127"/>
      <c r="AKX18" s="127"/>
      <c r="AKY18" s="127"/>
      <c r="AKZ18" s="127"/>
      <c r="ALA18" s="127"/>
      <c r="ALB18" s="127"/>
      <c r="ALC18" s="127"/>
      <c r="ALD18" s="127"/>
      <c r="ALE18" s="127"/>
      <c r="ALF18" s="127"/>
      <c r="ALG18" s="127"/>
      <c r="ALH18" s="127"/>
      <c r="ALI18" s="127"/>
      <c r="ALJ18" s="127"/>
      <c r="ALK18" s="127"/>
      <c r="ALL18" s="127"/>
      <c r="ALM18" s="127"/>
      <c r="ALN18" s="127"/>
      <c r="ALO18" s="127"/>
      <c r="ALP18" s="127"/>
      <c r="ALQ18" s="127"/>
      <c r="ALR18" s="127"/>
      <c r="ALS18" s="127"/>
      <c r="ALT18" s="127"/>
      <c r="ALU18" s="127"/>
      <c r="ALV18" s="127"/>
      <c r="ALW18" s="127"/>
      <c r="ALX18" s="127"/>
      <c r="ALY18" s="127"/>
      <c r="ALZ18" s="127"/>
      <c r="AMA18" s="127"/>
      <c r="AMB18" s="127"/>
      <c r="AMC18" s="127"/>
      <c r="AMD18" s="127"/>
      <c r="AME18" s="127"/>
      <c r="AMF18" s="127"/>
      <c r="AMG18" s="127"/>
      <c r="AMH18" s="127"/>
      <c r="AMI18" s="127"/>
      <c r="AMJ18" s="127"/>
    </row>
    <row r="19" spans="1:1024">
      <c r="A19" s="18"/>
      <c r="B19" s="18"/>
      <c r="C19" s="18"/>
      <c r="D19" s="18"/>
      <c r="E19" s="19"/>
      <c r="F19" s="19"/>
      <c r="G19" s="19"/>
      <c r="H19" s="19"/>
      <c r="I19" s="18"/>
      <c r="J19" s="24"/>
      <c r="K19" s="20"/>
      <c r="L19" s="20"/>
      <c r="M19" s="20"/>
      <c r="N19" s="20"/>
      <c r="O19" s="47"/>
      <c r="P19" s="47"/>
      <c r="Q19" s="48"/>
      <c r="R19" s="48"/>
      <c r="S19" s="48"/>
      <c r="T19" s="20"/>
      <c r="U19" s="49"/>
      <c r="V19" s="49"/>
      <c r="W19" s="50"/>
      <c r="X19" s="170"/>
      <c r="Y19" s="170"/>
      <c r="Z19" s="20"/>
      <c r="AA19" s="20"/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1024">
      <c r="A20" s="18"/>
      <c r="B20" s="114" t="s">
        <v>44</v>
      </c>
      <c r="C20" s="18"/>
      <c r="D20" s="18"/>
      <c r="E20" s="21"/>
      <c r="F20" s="21"/>
      <c r="G20" s="113"/>
      <c r="H20" s="114" t="s">
        <v>54</v>
      </c>
      <c r="I20" s="18"/>
      <c r="J20" s="18"/>
      <c r="K20" s="19"/>
      <c r="L20" s="20"/>
      <c r="M20" s="20"/>
      <c r="N20" s="20"/>
      <c r="O20" s="47"/>
      <c r="P20" s="47"/>
      <c r="Q20" s="18"/>
      <c r="R20" s="18"/>
      <c r="S20" s="18"/>
      <c r="T20" s="20"/>
      <c r="U20" s="49"/>
      <c r="V20" s="49"/>
      <c r="W20" s="51"/>
      <c r="X20" s="170"/>
      <c r="Y20" s="170"/>
      <c r="Z20" s="20"/>
      <c r="AA20" s="20"/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1024">
      <c r="A21" s="18"/>
      <c r="B21" s="18"/>
      <c r="C21" s="18" t="s">
        <v>45</v>
      </c>
      <c r="D21" s="18"/>
      <c r="E21" s="19"/>
      <c r="F21" s="19"/>
      <c r="G21" s="19"/>
      <c r="H21" s="18"/>
      <c r="J21" s="18" t="s">
        <v>55</v>
      </c>
      <c r="K21" s="19"/>
      <c r="L21" s="20"/>
      <c r="M21" s="20"/>
      <c r="N21" s="20"/>
      <c r="O21" s="47"/>
      <c r="P21" s="47"/>
      <c r="Q21" s="18"/>
      <c r="R21" s="18"/>
      <c r="S21" s="18"/>
      <c r="T21" s="20"/>
      <c r="U21" s="49"/>
      <c r="V21" s="49"/>
      <c r="W21" s="51"/>
      <c r="X21" s="170"/>
      <c r="Y21" s="170"/>
      <c r="Z21" s="20"/>
      <c r="AA21" s="20"/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1024">
      <c r="A22" s="18"/>
      <c r="B22" s="18"/>
      <c r="C22" s="18" t="s">
        <v>46</v>
      </c>
      <c r="D22" s="18"/>
      <c r="E22" s="19"/>
      <c r="F22" s="19"/>
      <c r="G22" s="19"/>
      <c r="H22" s="18"/>
      <c r="J22" s="18" t="s">
        <v>56</v>
      </c>
      <c r="K22" s="19"/>
      <c r="L22" s="20"/>
      <c r="M22" s="20"/>
      <c r="N22" s="20"/>
      <c r="O22" s="47"/>
      <c r="P22" s="47"/>
      <c r="Q22" s="18"/>
      <c r="R22" s="18"/>
      <c r="S22" s="52"/>
      <c r="T22" s="20"/>
      <c r="U22" s="49"/>
      <c r="V22" s="49"/>
      <c r="W22" s="51"/>
      <c r="X22" s="170"/>
      <c r="Y22" s="170"/>
      <c r="Z22" s="20"/>
      <c r="AA22" s="20"/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1024">
      <c r="A23" s="18"/>
      <c r="B23" s="18"/>
      <c r="C23" s="18" t="s">
        <v>47</v>
      </c>
      <c r="D23" s="18"/>
      <c r="E23" s="19"/>
      <c r="F23" s="19"/>
      <c r="G23" s="19"/>
      <c r="H23" s="18"/>
      <c r="J23" s="18" t="s">
        <v>57</v>
      </c>
      <c r="K23" s="19"/>
      <c r="L23" s="20"/>
      <c r="M23" s="20"/>
      <c r="N23" s="20"/>
      <c r="O23" s="47"/>
      <c r="P23" s="47"/>
      <c r="Q23" s="18"/>
      <c r="R23" s="18"/>
      <c r="S23" s="52"/>
      <c r="T23" s="20"/>
      <c r="U23" s="49"/>
      <c r="V23" s="49"/>
      <c r="W23" s="51"/>
      <c r="X23" s="170"/>
      <c r="Y23" s="170"/>
      <c r="Z23" s="20"/>
      <c r="AA23" s="20"/>
      <c r="AB23" s="20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1024">
      <c r="A24" s="18"/>
      <c r="B24" s="18"/>
      <c r="C24" s="18" t="s">
        <v>106</v>
      </c>
      <c r="D24" s="18"/>
      <c r="E24" s="19"/>
      <c r="F24" s="19"/>
      <c r="G24" s="19"/>
      <c r="H24" s="18"/>
      <c r="J24" s="18" t="s">
        <v>58</v>
      </c>
      <c r="K24" s="19"/>
      <c r="L24" s="20"/>
      <c r="M24" s="20"/>
      <c r="N24" s="20"/>
      <c r="O24" s="47"/>
      <c r="P24" s="47"/>
      <c r="Q24" s="18"/>
      <c r="R24" s="18"/>
      <c r="S24" s="52"/>
      <c r="T24" s="20"/>
      <c r="U24" s="49"/>
      <c r="V24" s="49"/>
      <c r="W24" s="51"/>
      <c r="X24" s="170"/>
      <c r="Y24" s="170"/>
      <c r="Z24" s="20"/>
      <c r="AA24" s="20"/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1024">
      <c r="A25" s="18"/>
      <c r="B25" s="18"/>
      <c r="C25" s="18" t="s">
        <v>48</v>
      </c>
      <c r="D25" s="18"/>
      <c r="E25" s="19"/>
      <c r="F25" s="19"/>
      <c r="G25" s="19"/>
      <c r="H25" s="18"/>
      <c r="J25" s="18"/>
      <c r="K25" s="19"/>
      <c r="L25" s="20"/>
      <c r="M25" s="20"/>
      <c r="N25" s="20"/>
      <c r="O25" s="47"/>
      <c r="P25" s="47"/>
      <c r="Q25" s="18"/>
      <c r="R25" s="18"/>
      <c r="S25" s="52"/>
      <c r="T25" s="20"/>
      <c r="U25" s="49"/>
      <c r="V25" s="49"/>
      <c r="W25" s="51"/>
      <c r="X25" s="170"/>
      <c r="Y25" s="170"/>
      <c r="Z25" s="20"/>
      <c r="AA25" s="20"/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1024">
      <c r="A26" s="18"/>
      <c r="B26" s="18"/>
      <c r="C26" s="18"/>
      <c r="D26" s="18"/>
      <c r="E26" s="19"/>
      <c r="F26" s="19"/>
      <c r="G26" s="19"/>
      <c r="H26" s="18"/>
      <c r="I26" s="18"/>
      <c r="J26" s="18"/>
      <c r="K26" s="19"/>
      <c r="L26" s="20"/>
      <c r="M26" s="20"/>
      <c r="N26" s="20"/>
      <c r="O26" s="47"/>
      <c r="P26" s="47"/>
      <c r="Q26" s="18"/>
      <c r="R26" s="18"/>
      <c r="S26" s="18"/>
      <c r="T26" s="20"/>
      <c r="U26" s="49"/>
      <c r="V26" s="49"/>
      <c r="W26" s="51"/>
      <c r="X26" s="170"/>
      <c r="Y26" s="170"/>
      <c r="Z26" s="20"/>
      <c r="AA26" s="20"/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1024">
      <c r="A27" s="18"/>
      <c r="B27" s="114" t="s">
        <v>49</v>
      </c>
      <c r="C27" s="18"/>
      <c r="D27" s="18"/>
      <c r="E27" s="19"/>
      <c r="F27" s="19"/>
      <c r="G27" s="19"/>
      <c r="H27" s="114" t="s">
        <v>59</v>
      </c>
      <c r="I27" s="18"/>
      <c r="J27" s="18"/>
      <c r="K27" s="19"/>
      <c r="L27" s="20"/>
      <c r="M27" s="20"/>
      <c r="N27" s="20"/>
      <c r="O27" s="47"/>
      <c r="P27" s="47"/>
      <c r="Q27" s="18"/>
      <c r="R27" s="18"/>
      <c r="S27" s="18"/>
      <c r="T27" s="20"/>
      <c r="U27" s="49"/>
      <c r="V27" s="49"/>
      <c r="W27" s="51"/>
      <c r="X27" s="170"/>
      <c r="Y27" s="170"/>
      <c r="Z27" s="20"/>
      <c r="AA27" s="20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1024">
      <c r="A28" s="18"/>
      <c r="B28" s="18"/>
      <c r="C28" s="18" t="s">
        <v>50</v>
      </c>
      <c r="D28" s="18"/>
      <c r="E28" s="19"/>
      <c r="F28" s="19"/>
      <c r="G28" s="19"/>
      <c r="H28" s="18"/>
      <c r="J28" s="18" t="s">
        <v>60</v>
      </c>
      <c r="K28" s="18"/>
      <c r="L28" s="20"/>
      <c r="M28" s="20"/>
      <c r="N28" s="20"/>
      <c r="O28" s="47"/>
      <c r="P28" s="47"/>
      <c r="Q28" s="18"/>
      <c r="R28" s="18"/>
      <c r="S28" s="18"/>
      <c r="T28" s="20"/>
      <c r="U28" s="49"/>
      <c r="V28" s="49"/>
      <c r="W28" s="51"/>
      <c r="X28" s="170"/>
      <c r="Y28" s="170"/>
      <c r="Z28" s="20"/>
      <c r="AA28" s="20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1024">
      <c r="A29" s="18"/>
      <c r="B29" s="18"/>
      <c r="C29" s="18" t="s">
        <v>51</v>
      </c>
      <c r="D29" s="18"/>
      <c r="E29" s="19"/>
      <c r="F29" s="19"/>
      <c r="G29" s="19"/>
      <c r="H29" s="18"/>
      <c r="J29" s="18" t="s">
        <v>61</v>
      </c>
      <c r="K29" s="18"/>
      <c r="L29" s="20"/>
      <c r="M29" s="20"/>
      <c r="N29" s="20"/>
      <c r="O29" s="47"/>
      <c r="P29" s="47"/>
      <c r="Q29" s="18"/>
      <c r="R29" s="18"/>
      <c r="S29" s="18"/>
      <c r="T29" s="20"/>
      <c r="U29" s="49"/>
      <c r="V29" s="49"/>
      <c r="W29" s="51"/>
      <c r="X29" s="170"/>
      <c r="Y29" s="170"/>
      <c r="Z29" s="20"/>
      <c r="AA29" s="20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1024">
      <c r="A30" s="18"/>
      <c r="B30" s="18"/>
      <c r="C30" s="18" t="s">
        <v>52</v>
      </c>
      <c r="D30" s="18"/>
      <c r="E30" s="19"/>
      <c r="F30" s="19"/>
      <c r="G30" s="19"/>
      <c r="H30" s="18"/>
      <c r="J30" s="18" t="s">
        <v>62</v>
      </c>
      <c r="K30" s="18"/>
      <c r="L30" s="20"/>
      <c r="M30" s="20"/>
      <c r="N30" s="20"/>
      <c r="O30" s="47"/>
      <c r="P30" s="47"/>
      <c r="Q30" s="18"/>
      <c r="R30" s="18"/>
      <c r="S30" s="18"/>
      <c r="T30" s="20"/>
      <c r="U30" s="49"/>
      <c r="V30" s="49"/>
      <c r="W30" s="51"/>
      <c r="X30" s="170"/>
      <c r="Y30" s="17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1024">
      <c r="A31" s="18"/>
      <c r="B31" s="18"/>
      <c r="C31" s="18" t="s">
        <v>53</v>
      </c>
      <c r="D31" s="18"/>
      <c r="E31" s="19"/>
      <c r="F31" s="19"/>
      <c r="G31" s="19"/>
      <c r="H31" s="18"/>
      <c r="J31" s="18" t="s">
        <v>63</v>
      </c>
      <c r="K31" s="18"/>
      <c r="L31" s="20"/>
      <c r="M31" s="20"/>
      <c r="N31" s="20"/>
      <c r="O31" s="47"/>
      <c r="P31" s="47"/>
      <c r="Q31" s="18"/>
      <c r="R31" s="18"/>
      <c r="S31" s="18"/>
      <c r="T31" s="20"/>
      <c r="U31" s="49"/>
      <c r="V31" s="49"/>
      <c r="W31" s="51"/>
      <c r="X31" s="170"/>
      <c r="Y31" s="170"/>
      <c r="Z31" s="20"/>
      <c r="AA31" s="20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1024">
      <c r="A32" s="18"/>
      <c r="B32" s="18"/>
      <c r="C32" s="18"/>
      <c r="D32" s="18"/>
      <c r="E32" s="19"/>
      <c r="F32" s="19"/>
      <c r="G32" s="19"/>
      <c r="H32" s="18"/>
      <c r="J32" s="18" t="s">
        <v>64</v>
      </c>
      <c r="K32" s="18"/>
      <c r="L32" s="20"/>
      <c r="M32" s="20"/>
      <c r="N32" s="20"/>
      <c r="O32" s="47"/>
      <c r="P32" s="47"/>
      <c r="Q32" s="18"/>
      <c r="R32" s="18"/>
      <c r="S32" s="18"/>
      <c r="T32" s="20"/>
      <c r="U32" s="49"/>
      <c r="V32" s="49"/>
      <c r="W32" s="51"/>
      <c r="X32" s="170"/>
      <c r="Y32" s="170"/>
      <c r="Z32" s="20"/>
      <c r="AA32" s="20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1024">
      <c r="A33" s="18"/>
      <c r="B33" s="18"/>
      <c r="C33" s="18"/>
      <c r="D33" s="18"/>
      <c r="E33" s="19"/>
      <c r="F33" s="19"/>
      <c r="G33" s="19"/>
      <c r="H33" s="19"/>
      <c r="I33" s="18"/>
      <c r="J33" s="20"/>
      <c r="K33" s="20"/>
      <c r="L33" s="20"/>
      <c r="M33" s="20"/>
      <c r="N33" s="20"/>
      <c r="O33" s="47"/>
      <c r="P33" s="47"/>
      <c r="Q33" s="18"/>
      <c r="R33" s="18"/>
      <c r="S33" s="18"/>
      <c r="T33" s="20"/>
      <c r="U33" s="49"/>
      <c r="V33" s="49"/>
      <c r="W33" s="51"/>
      <c r="X33" s="53"/>
      <c r="Y33" s="51"/>
      <c r="Z33" s="20"/>
      <c r="AA33" s="20"/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1024">
      <c r="A34" s="18"/>
      <c r="B34" s="18"/>
      <c r="C34" s="18"/>
      <c r="D34" s="18"/>
      <c r="E34" s="19"/>
      <c r="F34" s="19"/>
      <c r="G34" s="19"/>
      <c r="H34" s="19"/>
      <c r="I34" s="18"/>
      <c r="J34" s="20"/>
      <c r="K34" s="20"/>
      <c r="L34" s="20"/>
      <c r="M34" s="20"/>
      <c r="N34" s="20"/>
      <c r="O34" s="47"/>
      <c r="P34" s="47"/>
      <c r="Q34" s="18"/>
      <c r="R34" s="18"/>
      <c r="S34" s="18"/>
      <c r="T34" s="20"/>
      <c r="U34" s="49"/>
      <c r="V34" s="49"/>
      <c r="W34" s="51"/>
      <c r="X34" s="53"/>
      <c r="Y34" s="51"/>
      <c r="Z34" s="20"/>
      <c r="AA34" s="20"/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1024">
      <c r="A35" s="18"/>
      <c r="B35" s="18"/>
      <c r="C35" s="18"/>
      <c r="D35" s="18"/>
      <c r="E35" s="19"/>
      <c r="F35" s="19"/>
      <c r="G35" s="19"/>
      <c r="H35" s="19"/>
      <c r="I35" s="18"/>
      <c r="J35" s="20"/>
      <c r="K35" s="20"/>
      <c r="L35" s="20"/>
      <c r="M35" s="20"/>
      <c r="N35" s="20"/>
      <c r="O35" s="47"/>
      <c r="P35" s="47"/>
      <c r="Q35" s="18"/>
      <c r="R35" s="18"/>
      <c r="S35" s="18"/>
      <c r="T35" s="20"/>
      <c r="U35" s="49"/>
      <c r="V35" s="49"/>
      <c r="W35" s="51"/>
      <c r="X35" s="53"/>
      <c r="Y35" s="51"/>
      <c r="Z35" s="20"/>
      <c r="AA35" s="20"/>
      <c r="AB35" s="20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1024">
      <c r="A36" s="18"/>
      <c r="B36" s="18"/>
      <c r="C36" s="18"/>
      <c r="D36" s="18"/>
      <c r="E36" s="19"/>
      <c r="F36" s="19"/>
      <c r="G36" s="19"/>
      <c r="H36" s="19"/>
      <c r="I36" s="18"/>
      <c r="J36" s="20"/>
      <c r="K36" s="20"/>
      <c r="L36" s="20"/>
      <c r="M36" s="20"/>
      <c r="N36" s="20"/>
      <c r="O36" s="47"/>
      <c r="P36" s="47"/>
      <c r="Q36" s="18"/>
      <c r="R36" s="18"/>
      <c r="S36" s="18"/>
      <c r="T36" s="20"/>
      <c r="U36" s="49"/>
      <c r="V36" s="49"/>
      <c r="W36" s="51"/>
      <c r="X36" s="53"/>
      <c r="Y36" s="51"/>
      <c r="Z36" s="20"/>
      <c r="AA36" s="20"/>
      <c r="AB36" s="20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1024">
      <c r="A37" s="18"/>
      <c r="B37" s="18"/>
      <c r="C37" s="18"/>
      <c r="D37" s="18"/>
      <c r="E37" s="19"/>
      <c r="F37" s="19"/>
      <c r="G37" s="19"/>
      <c r="H37" s="19"/>
      <c r="I37" s="18"/>
      <c r="J37" s="20"/>
      <c r="K37" s="20"/>
      <c r="L37" s="20"/>
      <c r="M37" s="20"/>
      <c r="N37" s="20"/>
      <c r="O37" s="47"/>
      <c r="P37" s="47"/>
      <c r="Q37" s="18"/>
      <c r="R37" s="18"/>
      <c r="S37" s="18"/>
      <c r="T37" s="20"/>
      <c r="U37" s="49"/>
      <c r="V37" s="49"/>
      <c r="W37" s="51"/>
      <c r="X37" s="53"/>
      <c r="Y37" s="51"/>
      <c r="Z37" s="20"/>
      <c r="AA37" s="20"/>
      <c r="AB37" s="20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1024">
      <c r="A38" s="18"/>
      <c r="B38" s="18"/>
      <c r="C38" s="18"/>
      <c r="D38" s="18"/>
      <c r="E38" s="19"/>
      <c r="F38" s="19"/>
      <c r="G38" s="19"/>
      <c r="H38" s="19"/>
      <c r="I38" s="18"/>
      <c r="J38" s="20"/>
      <c r="K38" s="20"/>
      <c r="L38" s="20"/>
      <c r="M38" s="20"/>
      <c r="N38" s="20"/>
      <c r="O38" s="47"/>
      <c r="P38" s="47"/>
      <c r="Q38" s="18"/>
      <c r="R38" s="18"/>
      <c r="S38" s="18"/>
      <c r="T38" s="20"/>
      <c r="U38" s="49"/>
      <c r="V38" s="49"/>
      <c r="W38" s="51"/>
      <c r="X38" s="53"/>
      <c r="Y38" s="51"/>
      <c r="Z38" s="20"/>
      <c r="AA38" s="20"/>
      <c r="AB38" s="20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1024">
      <c r="A39" s="18"/>
      <c r="B39" s="18"/>
      <c r="C39" s="18"/>
      <c r="D39" s="18"/>
      <c r="E39" s="19"/>
      <c r="F39" s="19"/>
      <c r="G39" s="19"/>
      <c r="H39" s="19"/>
      <c r="I39" s="18"/>
      <c r="J39" s="20"/>
      <c r="K39" s="20"/>
      <c r="L39" s="20"/>
      <c r="M39" s="20"/>
      <c r="N39" s="20"/>
      <c r="O39" s="47"/>
      <c r="P39" s="47"/>
      <c r="Q39" s="18"/>
      <c r="R39" s="18"/>
      <c r="S39" s="18"/>
      <c r="T39" s="20"/>
      <c r="U39" s="49"/>
      <c r="V39" s="49"/>
      <c r="W39" s="51"/>
      <c r="X39" s="53"/>
      <c r="Y39" s="51"/>
      <c r="Z39" s="20"/>
      <c r="AA39" s="20"/>
      <c r="AB39" s="20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1024">
      <c r="A40" s="18"/>
      <c r="B40" s="18"/>
      <c r="C40" s="18"/>
      <c r="D40" s="18"/>
      <c r="E40" s="19"/>
      <c r="F40" s="19"/>
      <c r="G40" s="19"/>
      <c r="H40" s="19"/>
      <c r="I40" s="18"/>
      <c r="J40" s="20"/>
      <c r="K40" s="20"/>
      <c r="L40" s="20"/>
      <c r="M40" s="20"/>
      <c r="N40" s="20"/>
      <c r="O40" s="47"/>
      <c r="P40" s="47"/>
      <c r="Q40" s="18"/>
      <c r="R40" s="18"/>
      <c r="S40" s="18"/>
      <c r="T40" s="20"/>
      <c r="U40" s="49"/>
      <c r="V40" s="49"/>
      <c r="W40" s="51"/>
      <c r="X40" s="53"/>
      <c r="Y40" s="51"/>
      <c r="Z40" s="20"/>
      <c r="AA40" s="20"/>
      <c r="AB40" s="20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1024">
      <c r="A41" s="18"/>
      <c r="B41" s="18"/>
      <c r="C41" s="18"/>
      <c r="D41" s="18"/>
      <c r="E41" s="19"/>
      <c r="F41" s="19"/>
      <c r="G41" s="19"/>
      <c r="H41" s="19"/>
      <c r="I41" s="18"/>
      <c r="J41" s="20"/>
      <c r="K41" s="20"/>
      <c r="L41" s="20"/>
      <c r="M41" s="20"/>
      <c r="N41" s="20"/>
      <c r="O41" s="47"/>
      <c r="P41" s="47"/>
      <c r="Q41" s="18"/>
      <c r="R41" s="18"/>
      <c r="S41" s="18"/>
      <c r="T41" s="20"/>
      <c r="U41" s="49"/>
      <c r="V41" s="49"/>
      <c r="W41" s="51"/>
      <c r="X41" s="53"/>
      <c r="Y41" s="51"/>
      <c r="Z41" s="20"/>
      <c r="AA41" s="20"/>
      <c r="AB41" s="20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1024">
      <c r="A42" s="18"/>
      <c r="B42" s="18"/>
      <c r="C42" s="18"/>
      <c r="D42" s="18"/>
      <c r="E42" s="19"/>
      <c r="F42" s="19"/>
      <c r="G42" s="19"/>
      <c r="H42" s="19"/>
      <c r="I42" s="18"/>
      <c r="J42" s="20"/>
      <c r="K42" s="20"/>
      <c r="L42" s="20"/>
      <c r="M42" s="20"/>
      <c r="N42" s="20"/>
      <c r="O42" s="47"/>
      <c r="P42" s="47"/>
      <c r="Q42" s="18"/>
      <c r="R42" s="18"/>
      <c r="S42" s="18"/>
      <c r="T42" s="20"/>
      <c r="U42" s="49"/>
      <c r="V42" s="49"/>
      <c r="W42" s="51"/>
      <c r="X42" s="53"/>
      <c r="Y42" s="51"/>
      <c r="Z42" s="20"/>
      <c r="AA42" s="20"/>
      <c r="AB42" s="20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1024">
      <c r="A43" s="18"/>
      <c r="B43" s="18"/>
      <c r="C43" s="18"/>
      <c r="D43" s="18"/>
      <c r="E43" s="19"/>
      <c r="F43" s="19"/>
      <c r="G43" s="19"/>
      <c r="H43" s="19"/>
      <c r="I43" s="18"/>
      <c r="J43" s="20"/>
      <c r="K43" s="20"/>
      <c r="L43" s="20"/>
      <c r="M43" s="20"/>
      <c r="N43" s="20"/>
      <c r="O43" s="47"/>
      <c r="P43" s="47"/>
      <c r="Q43" s="18"/>
      <c r="R43" s="18"/>
      <c r="S43" s="18"/>
      <c r="T43" s="20"/>
      <c r="U43" s="49"/>
      <c r="V43" s="49"/>
      <c r="W43" s="51"/>
      <c r="X43" s="53"/>
      <c r="Y43" s="51"/>
      <c r="Z43" s="20"/>
      <c r="AA43" s="20"/>
      <c r="AB43" s="20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1024">
      <c r="A44" s="18"/>
      <c r="B44" s="18"/>
      <c r="C44" s="18"/>
      <c r="D44" s="18"/>
      <c r="E44" s="19"/>
      <c r="F44" s="19"/>
      <c r="G44" s="19"/>
      <c r="H44" s="19"/>
      <c r="I44" s="18"/>
      <c r="J44" s="20"/>
      <c r="K44" s="20"/>
      <c r="L44" s="20"/>
      <c r="M44" s="20"/>
      <c r="N44" s="20"/>
      <c r="O44" s="47"/>
      <c r="P44" s="47"/>
      <c r="Q44" s="18"/>
      <c r="R44" s="18"/>
      <c r="S44" s="18"/>
      <c r="T44" s="20"/>
      <c r="U44" s="49"/>
      <c r="V44" s="49"/>
      <c r="W44" s="51"/>
      <c r="X44" s="53"/>
      <c r="Y44" s="51"/>
      <c r="Z44" s="20"/>
      <c r="AA44" s="20"/>
      <c r="AB44" s="20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1024">
      <c r="A45" s="18"/>
      <c r="B45" s="18"/>
      <c r="C45" s="18"/>
      <c r="D45" s="18"/>
      <c r="E45" s="19"/>
      <c r="F45" s="19"/>
      <c r="G45" s="19"/>
      <c r="H45" s="19"/>
      <c r="I45" s="18"/>
      <c r="J45" s="20"/>
      <c r="K45" s="20"/>
      <c r="L45" s="20"/>
      <c r="M45" s="20"/>
      <c r="N45" s="20"/>
      <c r="O45" s="47"/>
      <c r="P45" s="47"/>
      <c r="Q45" s="18"/>
      <c r="R45" s="18"/>
      <c r="S45" s="18"/>
      <c r="T45" s="20"/>
      <c r="U45" s="49"/>
      <c r="V45" s="49"/>
      <c r="W45" s="51"/>
      <c r="X45" s="53"/>
      <c r="Y45" s="51"/>
      <c r="Z45" s="20"/>
      <c r="AA45" s="20"/>
      <c r="AB45" s="20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1024">
      <c r="A46" s="18"/>
      <c r="B46" s="18"/>
      <c r="C46" s="18"/>
      <c r="D46" s="18"/>
      <c r="E46" s="19"/>
      <c r="F46" s="19"/>
      <c r="G46" s="19"/>
      <c r="H46" s="19"/>
      <c r="I46" s="18"/>
      <c r="J46" s="20"/>
      <c r="K46" s="20"/>
      <c r="L46" s="20"/>
      <c r="M46" s="20"/>
      <c r="N46" s="20"/>
      <c r="O46" s="47"/>
      <c r="P46" s="47"/>
      <c r="Q46" s="18"/>
      <c r="R46" s="18"/>
      <c r="S46" s="18"/>
      <c r="T46" s="20"/>
      <c r="U46" s="49"/>
      <c r="V46" s="49"/>
      <c r="W46" s="51"/>
      <c r="X46" s="53"/>
      <c r="Y46" s="51"/>
      <c r="Z46" s="20"/>
      <c r="AA46" s="20"/>
      <c r="AB46" s="20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1024" s="22" customFormat="1">
      <c r="E47" s="19"/>
      <c r="F47" s="23"/>
      <c r="G47" s="23"/>
      <c r="H47" s="23"/>
      <c r="J47" s="24"/>
      <c r="K47" s="24"/>
      <c r="L47" s="24"/>
      <c r="M47" s="24"/>
      <c r="N47" s="24"/>
      <c r="O47" s="54"/>
      <c r="P47" s="54"/>
      <c r="T47" s="24"/>
      <c r="U47" s="55"/>
      <c r="V47" s="55"/>
      <c r="W47" s="56"/>
      <c r="X47" s="57"/>
      <c r="Y47" s="56"/>
      <c r="Z47" s="24"/>
      <c r="AA47" s="24"/>
      <c r="AB47" s="2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2" customFormat="1">
      <c r="E48" s="19"/>
      <c r="F48" s="23"/>
      <c r="G48" s="23"/>
      <c r="H48" s="23"/>
      <c r="J48" s="24"/>
      <c r="K48" s="24"/>
      <c r="L48" s="24"/>
      <c r="M48" s="24"/>
      <c r="N48" s="24"/>
      <c r="O48" s="54"/>
      <c r="P48" s="54"/>
      <c r="T48" s="24"/>
      <c r="U48" s="55"/>
      <c r="V48" s="55"/>
      <c r="W48" s="56"/>
      <c r="X48" s="57"/>
      <c r="Y48" s="56"/>
      <c r="Z48" s="24"/>
      <c r="AA48" s="24"/>
      <c r="AB48" s="2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2" customFormat="1">
      <c r="E49" s="19"/>
      <c r="F49" s="23"/>
      <c r="G49" s="23"/>
      <c r="H49" s="23"/>
      <c r="J49" s="24"/>
      <c r="K49" s="24"/>
      <c r="L49" s="24"/>
      <c r="M49" s="24"/>
      <c r="N49" s="24"/>
      <c r="O49" s="54"/>
      <c r="P49" s="54"/>
      <c r="T49" s="24"/>
      <c r="U49" s="55"/>
      <c r="V49" s="55"/>
      <c r="W49" s="56"/>
      <c r="X49" s="57"/>
      <c r="Y49" s="56"/>
      <c r="Z49" s="24"/>
      <c r="AA49" s="24"/>
      <c r="AB49" s="2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2" customFormat="1">
      <c r="E50" s="19"/>
      <c r="F50" s="23"/>
      <c r="G50" s="23"/>
      <c r="H50" s="23"/>
      <c r="J50" s="24"/>
      <c r="K50" s="24"/>
      <c r="L50" s="24"/>
      <c r="M50" s="24"/>
      <c r="N50" s="24"/>
      <c r="O50" s="54"/>
      <c r="P50" s="54"/>
      <c r="T50" s="24"/>
      <c r="U50" s="55"/>
      <c r="V50" s="55"/>
      <c r="W50" s="56"/>
      <c r="X50" s="57"/>
      <c r="Y50" s="56"/>
      <c r="Z50" s="24"/>
      <c r="AA50" s="24"/>
      <c r="AB50" s="2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2" customFormat="1">
      <c r="E51" s="19"/>
      <c r="F51" s="23"/>
      <c r="G51" s="23"/>
      <c r="H51" s="23"/>
      <c r="J51" s="24"/>
      <c r="K51" s="24"/>
      <c r="L51" s="24"/>
      <c r="M51" s="24"/>
      <c r="N51" s="24"/>
      <c r="O51" s="54"/>
      <c r="P51" s="54"/>
      <c r="T51" s="24"/>
      <c r="U51" s="55"/>
      <c r="V51" s="55"/>
      <c r="W51" s="56"/>
      <c r="X51" s="57"/>
      <c r="Y51" s="56"/>
      <c r="Z51" s="24"/>
      <c r="AA51" s="24"/>
      <c r="AB51" s="2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2" customFormat="1">
      <c r="E52" s="19"/>
      <c r="F52" s="23"/>
      <c r="G52" s="23"/>
      <c r="H52" s="23"/>
      <c r="J52" s="24"/>
      <c r="K52" s="24"/>
      <c r="L52" s="24"/>
      <c r="M52" s="24"/>
      <c r="N52" s="24"/>
      <c r="O52" s="54"/>
      <c r="P52" s="54"/>
      <c r="T52" s="24"/>
      <c r="U52" s="55"/>
      <c r="V52" s="55"/>
      <c r="W52" s="56"/>
      <c r="X52" s="57"/>
      <c r="Y52" s="56"/>
      <c r="Z52" s="24"/>
      <c r="AA52" s="24"/>
      <c r="AB52" s="2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2" customFormat="1">
      <c r="E53" s="19"/>
      <c r="F53" s="23"/>
      <c r="G53" s="23"/>
      <c r="H53" s="23"/>
      <c r="J53" s="24"/>
      <c r="K53" s="24"/>
      <c r="L53" s="24"/>
      <c r="M53" s="24"/>
      <c r="N53" s="24"/>
      <c r="O53" s="54"/>
      <c r="P53" s="54"/>
      <c r="T53" s="24"/>
      <c r="U53" s="55"/>
      <c r="V53" s="55"/>
      <c r="W53" s="56"/>
      <c r="X53" s="57"/>
      <c r="Y53" s="56"/>
      <c r="Z53" s="24"/>
      <c r="AA53" s="24"/>
      <c r="AB53" s="2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2" customFormat="1">
      <c r="E54" s="19"/>
      <c r="F54" s="23"/>
      <c r="G54" s="23"/>
      <c r="H54" s="23"/>
      <c r="J54" s="24"/>
      <c r="K54" s="24"/>
      <c r="L54" s="24"/>
      <c r="M54" s="24"/>
      <c r="N54" s="24"/>
      <c r="O54" s="54"/>
      <c r="P54" s="54"/>
      <c r="T54" s="24"/>
      <c r="U54" s="55"/>
      <c r="V54" s="55"/>
      <c r="W54" s="56"/>
      <c r="X54" s="56"/>
      <c r="Y54" s="56"/>
      <c r="Z54" s="24"/>
      <c r="AA54" s="24"/>
      <c r="AB54" s="2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2" customFormat="1">
      <c r="E55" s="19"/>
      <c r="F55" s="23"/>
      <c r="G55" s="23"/>
      <c r="H55" s="23"/>
      <c r="J55" s="24"/>
      <c r="K55" s="24"/>
      <c r="L55" s="24"/>
      <c r="M55" s="24"/>
      <c r="N55" s="24"/>
      <c r="O55" s="54"/>
      <c r="P55" s="54"/>
      <c r="T55" s="24"/>
      <c r="U55" s="55"/>
      <c r="V55" s="55"/>
      <c r="W55" s="56"/>
      <c r="X55" s="56"/>
      <c r="Y55" s="56"/>
      <c r="Z55" s="24"/>
      <c r="AA55" s="24"/>
      <c r="AB55" s="2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2" customFormat="1">
      <c r="E56" s="19"/>
      <c r="F56" s="23"/>
      <c r="G56" s="23"/>
      <c r="H56" s="23"/>
      <c r="J56" s="24"/>
      <c r="K56" s="24"/>
      <c r="L56" s="24"/>
      <c r="M56" s="24"/>
      <c r="N56" s="24"/>
      <c r="O56" s="54"/>
      <c r="P56" s="54"/>
      <c r="T56" s="24"/>
      <c r="U56" s="55"/>
      <c r="V56" s="55"/>
      <c r="W56" s="56"/>
      <c r="X56" s="56"/>
      <c r="Y56" s="56"/>
      <c r="Z56" s="24"/>
      <c r="AA56" s="24"/>
      <c r="AB56" s="2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2" customFormat="1">
      <c r="E57" s="19"/>
      <c r="F57" s="23"/>
      <c r="G57" s="23"/>
      <c r="H57" s="23"/>
      <c r="J57" s="24"/>
      <c r="K57" s="24"/>
      <c r="L57" s="24"/>
      <c r="M57" s="24"/>
      <c r="N57" s="24"/>
      <c r="O57" s="54"/>
      <c r="P57" s="54"/>
      <c r="T57" s="24"/>
      <c r="U57" s="55"/>
      <c r="V57" s="55"/>
      <c r="W57" s="56"/>
      <c r="X57" s="56"/>
      <c r="Y57" s="56"/>
      <c r="Z57" s="24"/>
      <c r="AA57" s="24"/>
      <c r="AB57" s="2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2" customFormat="1">
      <c r="E58" s="19"/>
      <c r="F58" s="23"/>
      <c r="G58" s="23"/>
      <c r="H58" s="23"/>
      <c r="J58" s="24"/>
      <c r="K58" s="24"/>
      <c r="L58" s="24"/>
      <c r="M58" s="24"/>
      <c r="N58" s="24"/>
      <c r="O58" s="54"/>
      <c r="P58" s="54"/>
      <c r="T58" s="24"/>
      <c r="U58" s="55"/>
      <c r="V58" s="55"/>
      <c r="W58" s="56"/>
      <c r="X58" s="56"/>
      <c r="Y58" s="56"/>
      <c r="Z58" s="24"/>
      <c r="AA58" s="24"/>
      <c r="AB58" s="2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2" customFormat="1">
      <c r="E59" s="19"/>
      <c r="F59" s="23"/>
      <c r="G59" s="23"/>
      <c r="H59" s="23"/>
      <c r="J59" s="24"/>
      <c r="K59" s="24"/>
      <c r="L59" s="24"/>
      <c r="M59" s="24"/>
      <c r="N59" s="24"/>
      <c r="O59" s="54"/>
      <c r="P59" s="54"/>
      <c r="T59" s="24"/>
      <c r="U59" s="55"/>
      <c r="V59" s="55"/>
      <c r="W59" s="56"/>
      <c r="X59" s="56"/>
      <c r="Y59" s="56"/>
      <c r="Z59" s="24"/>
      <c r="AA59" s="24"/>
      <c r="AB59" s="2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2" customFormat="1">
      <c r="E60" s="18"/>
      <c r="J60" s="24"/>
      <c r="K60" s="24"/>
      <c r="L60" s="24"/>
      <c r="M60" s="24"/>
      <c r="N60" s="24"/>
      <c r="O60" s="54"/>
      <c r="P60" s="54"/>
      <c r="T60" s="24"/>
      <c r="U60" s="55"/>
      <c r="V60" s="55"/>
      <c r="W60" s="56"/>
      <c r="X60" s="56"/>
      <c r="Y60" s="56"/>
      <c r="Z60" s="24"/>
      <c r="AA60" s="24"/>
      <c r="AB60" s="2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2" customFormat="1">
      <c r="E61" s="18"/>
      <c r="J61" s="24"/>
      <c r="K61" s="24"/>
      <c r="L61" s="24"/>
      <c r="M61" s="24"/>
      <c r="N61" s="24"/>
      <c r="O61" s="54"/>
      <c r="P61" s="54"/>
      <c r="T61" s="24"/>
      <c r="U61" s="55"/>
      <c r="V61" s="55"/>
      <c r="W61" s="56"/>
      <c r="X61" s="56"/>
      <c r="Y61" s="56"/>
      <c r="Z61" s="24"/>
      <c r="AA61" s="24"/>
      <c r="AB61" s="2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2" customFormat="1">
      <c r="E62" s="18"/>
      <c r="J62" s="24"/>
      <c r="K62" s="24"/>
      <c r="L62" s="24"/>
      <c r="M62" s="24"/>
      <c r="N62" s="24"/>
      <c r="O62" s="54"/>
      <c r="P62" s="54"/>
      <c r="T62" s="24"/>
      <c r="U62" s="55"/>
      <c r="V62" s="55"/>
      <c r="W62" s="56"/>
      <c r="X62" s="56"/>
      <c r="Y62" s="56"/>
      <c r="Z62" s="24"/>
      <c r="AA62" s="24"/>
      <c r="AB62" s="2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2" customFormat="1">
      <c r="E63" s="18"/>
      <c r="J63" s="24"/>
      <c r="K63" s="24"/>
      <c r="L63" s="24"/>
      <c r="M63" s="24"/>
      <c r="N63" s="24"/>
      <c r="O63" s="54"/>
      <c r="P63" s="54"/>
      <c r="T63" s="24"/>
      <c r="U63" s="55"/>
      <c r="V63" s="55"/>
      <c r="W63" s="56"/>
      <c r="X63" s="56"/>
      <c r="Y63" s="56"/>
      <c r="Z63" s="24"/>
      <c r="AA63" s="24"/>
      <c r="AB63" s="2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2" customFormat="1">
      <c r="E64" s="18"/>
      <c r="J64" s="24"/>
      <c r="K64" s="24"/>
      <c r="L64" s="24"/>
      <c r="M64" s="24"/>
      <c r="N64" s="24"/>
      <c r="O64" s="54"/>
      <c r="P64" s="54"/>
      <c r="T64" s="24"/>
      <c r="U64" s="55"/>
      <c r="V64" s="55"/>
      <c r="W64" s="56"/>
      <c r="X64" s="56"/>
      <c r="Y64" s="56"/>
      <c r="Z64" s="24"/>
      <c r="AA64" s="24"/>
      <c r="AB64" s="2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22" customFormat="1">
      <c r="E65" s="18"/>
      <c r="J65" s="24"/>
      <c r="K65" s="24"/>
      <c r="L65" s="24"/>
      <c r="M65" s="24"/>
      <c r="N65" s="24"/>
      <c r="O65" s="54"/>
      <c r="P65" s="54"/>
      <c r="T65" s="24"/>
      <c r="U65" s="55"/>
      <c r="V65" s="55"/>
      <c r="W65" s="56"/>
      <c r="X65" s="56"/>
      <c r="Y65" s="56"/>
      <c r="Z65" s="24"/>
      <c r="AA65" s="24"/>
      <c r="AB65" s="2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22" customFormat="1">
      <c r="E66" s="18"/>
      <c r="J66" s="24"/>
      <c r="K66" s="24"/>
      <c r="L66" s="24"/>
      <c r="M66" s="24"/>
      <c r="N66" s="24"/>
      <c r="O66" s="54"/>
      <c r="P66" s="54"/>
      <c r="T66" s="24"/>
      <c r="U66" s="55"/>
      <c r="V66" s="55"/>
      <c r="W66" s="56"/>
      <c r="X66" s="56"/>
      <c r="Y66" s="56"/>
      <c r="Z66" s="24"/>
      <c r="AA66" s="24"/>
      <c r="AB66" s="2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22" customFormat="1">
      <c r="E67" s="18"/>
      <c r="J67" s="24"/>
      <c r="K67" s="24"/>
      <c r="L67" s="24"/>
      <c r="M67" s="24"/>
      <c r="N67" s="24"/>
      <c r="O67" s="54"/>
      <c r="P67" s="54"/>
      <c r="T67" s="24"/>
      <c r="U67" s="55"/>
      <c r="V67" s="55"/>
      <c r="W67" s="56"/>
      <c r="X67" s="56"/>
      <c r="Y67" s="56"/>
      <c r="Z67" s="24"/>
      <c r="AA67" s="24"/>
      <c r="AB67" s="2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22" customFormat="1">
      <c r="E68" s="18"/>
      <c r="J68" s="24"/>
      <c r="K68" s="24"/>
      <c r="L68" s="24"/>
      <c r="M68" s="24"/>
      <c r="N68" s="24"/>
      <c r="O68" s="54"/>
      <c r="P68" s="54"/>
      <c r="T68" s="24"/>
      <c r="U68" s="55"/>
      <c r="V68" s="55"/>
      <c r="W68" s="56"/>
      <c r="X68" s="56"/>
      <c r="Y68" s="56"/>
      <c r="Z68" s="24"/>
      <c r="AA68" s="24"/>
      <c r="AB68" s="2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22" customFormat="1">
      <c r="J69" s="24"/>
      <c r="K69" s="24"/>
      <c r="L69" s="24"/>
      <c r="M69" s="24"/>
      <c r="N69" s="24"/>
      <c r="O69" s="54"/>
      <c r="P69" s="54"/>
      <c r="T69" s="24"/>
      <c r="U69" s="55"/>
      <c r="V69" s="55"/>
      <c r="W69" s="56"/>
      <c r="X69" s="56"/>
      <c r="Y69" s="56"/>
      <c r="Z69" s="24"/>
      <c r="AA69" s="24"/>
      <c r="AB69" s="2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22" customFormat="1">
      <c r="J70" s="24"/>
      <c r="K70" s="24"/>
      <c r="L70" s="24"/>
      <c r="M70" s="24"/>
      <c r="N70" s="24"/>
      <c r="O70" s="54"/>
      <c r="P70" s="54"/>
      <c r="T70" s="24"/>
      <c r="U70" s="55"/>
      <c r="V70" s="55"/>
      <c r="W70" s="56"/>
      <c r="X70" s="56"/>
      <c r="Y70" s="56"/>
      <c r="Z70" s="24"/>
      <c r="AA70" s="24"/>
      <c r="AB70" s="2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22" customFormat="1">
      <c r="J71" s="24"/>
      <c r="K71" s="24"/>
      <c r="L71" s="24"/>
      <c r="M71" s="24"/>
      <c r="N71" s="24"/>
      <c r="O71" s="54"/>
      <c r="P71" s="54"/>
      <c r="T71" s="24"/>
      <c r="U71" s="55"/>
      <c r="V71" s="55"/>
      <c r="W71" s="56"/>
      <c r="X71" s="56"/>
      <c r="Y71" s="56"/>
      <c r="Z71" s="24"/>
      <c r="AA71" s="24"/>
      <c r="AB71" s="2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22" customFormat="1">
      <c r="J72" s="24"/>
      <c r="K72" s="24"/>
      <c r="L72" s="24"/>
      <c r="M72" s="24"/>
      <c r="N72" s="24"/>
      <c r="O72" s="54"/>
      <c r="P72" s="54"/>
      <c r="T72" s="24"/>
      <c r="U72" s="55"/>
      <c r="V72" s="55"/>
      <c r="W72" s="56"/>
      <c r="X72" s="56"/>
      <c r="Y72" s="56"/>
      <c r="Z72" s="24"/>
      <c r="AA72" s="24"/>
      <c r="AB72" s="2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22" customFormat="1">
      <c r="J73" s="24"/>
      <c r="K73" s="24"/>
      <c r="L73" s="24"/>
      <c r="M73" s="24"/>
      <c r="N73" s="24"/>
      <c r="O73" s="54"/>
      <c r="P73" s="54"/>
      <c r="T73" s="24"/>
      <c r="U73" s="55"/>
      <c r="V73" s="55"/>
      <c r="W73" s="56"/>
      <c r="X73" s="56"/>
      <c r="Y73" s="56"/>
      <c r="Z73" s="24"/>
      <c r="AA73" s="24"/>
      <c r="AB73" s="2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22" customFormat="1">
      <c r="J74" s="24"/>
      <c r="K74" s="24"/>
      <c r="L74" s="24"/>
      <c r="M74" s="24"/>
      <c r="N74" s="24"/>
      <c r="O74" s="54"/>
      <c r="P74" s="54"/>
      <c r="T74" s="24"/>
      <c r="U74" s="55"/>
      <c r="V74" s="55"/>
      <c r="W74" s="56"/>
      <c r="X74" s="56"/>
      <c r="Y74" s="56"/>
      <c r="Z74" s="24"/>
      <c r="AA74" s="24"/>
      <c r="AB74" s="2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22" customFormat="1">
      <c r="J75" s="24"/>
      <c r="K75" s="24"/>
      <c r="L75" s="24"/>
      <c r="M75" s="24"/>
      <c r="N75" s="24"/>
      <c r="O75" s="54"/>
      <c r="P75" s="54"/>
      <c r="T75" s="24"/>
      <c r="U75" s="55"/>
      <c r="V75" s="55"/>
      <c r="W75" s="56"/>
      <c r="X75" s="56"/>
      <c r="Y75" s="56"/>
      <c r="Z75" s="24"/>
      <c r="AA75" s="24"/>
      <c r="AB75" s="2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22" customFormat="1">
      <c r="J76" s="24"/>
      <c r="K76" s="24"/>
      <c r="L76" s="24"/>
      <c r="M76" s="24"/>
      <c r="N76" s="24"/>
      <c r="O76" s="54"/>
      <c r="P76" s="54"/>
      <c r="T76" s="24"/>
      <c r="U76" s="55"/>
      <c r="V76" s="55"/>
      <c r="W76" s="56"/>
      <c r="X76" s="56"/>
      <c r="Y76" s="56"/>
      <c r="Z76" s="24"/>
      <c r="AA76" s="24"/>
      <c r="AB76" s="2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22" customFormat="1">
      <c r="J77" s="24"/>
      <c r="K77" s="24"/>
      <c r="L77" s="24"/>
      <c r="M77" s="24"/>
      <c r="N77" s="24"/>
      <c r="O77" s="54"/>
      <c r="P77" s="54"/>
      <c r="T77" s="24"/>
      <c r="U77" s="55"/>
      <c r="V77" s="55"/>
      <c r="W77" s="56"/>
      <c r="X77" s="56"/>
      <c r="Y77" s="56"/>
      <c r="Z77" s="24"/>
      <c r="AA77" s="24"/>
      <c r="AB77" s="2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22" customFormat="1">
      <c r="J78" s="24"/>
      <c r="K78" s="24"/>
      <c r="L78" s="24"/>
      <c r="M78" s="24"/>
      <c r="N78" s="24"/>
      <c r="O78" s="54"/>
      <c r="P78" s="54"/>
      <c r="T78" s="24"/>
      <c r="U78" s="55"/>
      <c r="V78" s="55"/>
      <c r="W78" s="56"/>
      <c r="X78" s="56"/>
      <c r="Y78" s="56"/>
      <c r="Z78" s="24"/>
      <c r="AA78" s="24"/>
      <c r="AB78" s="2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22" customFormat="1">
      <c r="J79" s="24"/>
      <c r="K79" s="24"/>
      <c r="L79" s="24"/>
      <c r="M79" s="24"/>
      <c r="N79" s="24"/>
      <c r="O79" s="54"/>
      <c r="P79" s="54"/>
      <c r="T79" s="24"/>
      <c r="U79" s="55"/>
      <c r="V79" s="55"/>
      <c r="W79" s="56"/>
      <c r="X79" s="56"/>
      <c r="Y79" s="56"/>
      <c r="Z79" s="24"/>
      <c r="AA79" s="24"/>
      <c r="AB79" s="2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22" customFormat="1">
      <c r="J80" s="24"/>
      <c r="K80" s="24"/>
      <c r="L80" s="24"/>
      <c r="M80" s="24"/>
      <c r="N80" s="24"/>
      <c r="O80" s="54"/>
      <c r="P80" s="54"/>
      <c r="T80" s="24"/>
      <c r="U80" s="55"/>
      <c r="V80" s="55"/>
      <c r="W80" s="56"/>
      <c r="X80" s="56"/>
      <c r="Y80" s="56"/>
      <c r="Z80" s="24"/>
      <c r="AA80" s="24"/>
      <c r="AB80" s="2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2" customFormat="1">
      <c r="J81" s="24"/>
      <c r="K81" s="24"/>
      <c r="L81" s="24"/>
      <c r="M81" s="24"/>
      <c r="N81" s="24"/>
      <c r="O81" s="54"/>
      <c r="P81" s="54"/>
      <c r="T81" s="24"/>
      <c r="U81" s="55"/>
      <c r="V81" s="55"/>
      <c r="W81" s="56"/>
      <c r="X81" s="56"/>
      <c r="Y81" s="56"/>
      <c r="Z81" s="24"/>
      <c r="AA81" s="24"/>
      <c r="AB81" s="2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2" customFormat="1">
      <c r="J82" s="24"/>
      <c r="K82" s="24"/>
      <c r="L82" s="24"/>
      <c r="M82" s="24"/>
      <c r="N82" s="24"/>
      <c r="O82" s="54"/>
      <c r="P82" s="54"/>
      <c r="T82" s="24"/>
      <c r="U82" s="55"/>
      <c r="V82" s="55"/>
      <c r="W82" s="56"/>
      <c r="X82" s="56"/>
      <c r="Y82" s="56"/>
      <c r="Z82" s="24"/>
      <c r="AA82" s="24"/>
      <c r="AB82" s="2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2" customFormat="1">
      <c r="J83" s="24"/>
      <c r="K83" s="24"/>
      <c r="L83" s="24"/>
      <c r="M83" s="24"/>
      <c r="N83" s="24"/>
      <c r="O83" s="54"/>
      <c r="P83" s="54"/>
      <c r="T83" s="24"/>
      <c r="U83" s="55"/>
      <c r="V83" s="55"/>
      <c r="W83" s="56"/>
      <c r="X83" s="56"/>
      <c r="Y83" s="56"/>
      <c r="Z83" s="24"/>
      <c r="AA83" s="24"/>
      <c r="AB83" s="2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2" customFormat="1">
      <c r="J84" s="24"/>
      <c r="K84" s="24"/>
      <c r="L84" s="24"/>
      <c r="M84" s="24"/>
      <c r="N84" s="24"/>
      <c r="O84" s="54"/>
      <c r="P84" s="54"/>
      <c r="T84" s="24"/>
      <c r="U84" s="55"/>
      <c r="V84" s="55"/>
      <c r="W84" s="56"/>
      <c r="X84" s="56"/>
      <c r="Y84" s="56"/>
      <c r="Z84" s="24"/>
      <c r="AA84" s="24"/>
      <c r="AB84" s="2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2" customFormat="1">
      <c r="J85" s="24"/>
      <c r="K85" s="24"/>
      <c r="L85" s="24"/>
      <c r="M85" s="24"/>
      <c r="N85" s="24"/>
      <c r="O85" s="54"/>
      <c r="P85" s="54"/>
      <c r="T85" s="24"/>
      <c r="U85" s="55"/>
      <c r="V85" s="55"/>
      <c r="W85" s="56"/>
      <c r="X85" s="56"/>
      <c r="Y85" s="56"/>
      <c r="Z85" s="24"/>
      <c r="AA85" s="24"/>
      <c r="AB85" s="2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2" customFormat="1">
      <c r="J86" s="24"/>
      <c r="K86" s="24"/>
      <c r="L86" s="24"/>
      <c r="M86" s="24"/>
      <c r="N86" s="24"/>
      <c r="O86" s="54"/>
      <c r="P86" s="54"/>
      <c r="T86" s="24"/>
      <c r="U86" s="55"/>
      <c r="V86" s="55"/>
      <c r="W86" s="56"/>
      <c r="X86" s="56"/>
      <c r="Y86" s="56"/>
      <c r="Z86" s="24"/>
      <c r="AA86" s="24"/>
      <c r="AB86" s="2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2" customFormat="1">
      <c r="J87" s="24"/>
      <c r="K87" s="24"/>
      <c r="L87" s="24"/>
      <c r="M87" s="24"/>
      <c r="N87" s="24"/>
      <c r="O87" s="54"/>
      <c r="P87" s="54"/>
      <c r="T87" s="24"/>
      <c r="U87" s="55"/>
      <c r="V87" s="55"/>
      <c r="W87" s="56"/>
      <c r="X87" s="56"/>
      <c r="Y87" s="56"/>
      <c r="Z87" s="24"/>
      <c r="AA87" s="24"/>
      <c r="AB87" s="2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2" customFormat="1">
      <c r="J88" s="24"/>
      <c r="K88" s="24"/>
      <c r="L88" s="24"/>
      <c r="M88" s="24"/>
      <c r="N88" s="24"/>
      <c r="O88" s="54"/>
      <c r="P88" s="54"/>
      <c r="T88" s="24"/>
      <c r="U88" s="55"/>
      <c r="V88" s="55"/>
      <c r="W88" s="56"/>
      <c r="X88" s="56"/>
      <c r="Y88" s="56"/>
      <c r="Z88" s="24"/>
      <c r="AA88" s="24"/>
      <c r="AB88" s="2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2" customFormat="1">
      <c r="J89" s="24"/>
      <c r="K89" s="24"/>
      <c r="L89" s="24"/>
      <c r="M89" s="24"/>
      <c r="N89" s="24"/>
      <c r="O89" s="54"/>
      <c r="P89" s="54"/>
      <c r="T89" s="24"/>
      <c r="U89" s="55"/>
      <c r="V89" s="55"/>
      <c r="W89" s="56"/>
      <c r="X89" s="56"/>
      <c r="Y89" s="56"/>
      <c r="Z89" s="24"/>
      <c r="AA89" s="24"/>
      <c r="AB89" s="2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2" customFormat="1">
      <c r="J90" s="24"/>
      <c r="K90" s="24"/>
      <c r="L90" s="24"/>
      <c r="M90" s="24"/>
      <c r="N90" s="24"/>
      <c r="O90" s="54"/>
      <c r="P90" s="54"/>
      <c r="T90" s="24"/>
      <c r="U90" s="55"/>
      <c r="V90" s="55"/>
      <c r="W90" s="56"/>
      <c r="X90" s="56"/>
      <c r="Y90" s="56"/>
      <c r="Z90" s="24"/>
      <c r="AA90" s="24"/>
      <c r="AB90" s="2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2" customFormat="1">
      <c r="J91" s="24"/>
      <c r="K91" s="24"/>
      <c r="L91" s="24"/>
      <c r="M91" s="24"/>
      <c r="N91" s="24"/>
      <c r="O91" s="54"/>
      <c r="P91" s="54"/>
      <c r="T91" s="24"/>
      <c r="U91" s="55"/>
      <c r="V91" s="55"/>
      <c r="W91" s="56"/>
      <c r="X91" s="56"/>
      <c r="Y91" s="56"/>
      <c r="Z91" s="24"/>
      <c r="AA91" s="24"/>
      <c r="AB91" s="2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2" customFormat="1">
      <c r="J92" s="24"/>
      <c r="K92" s="24"/>
      <c r="L92" s="24"/>
      <c r="M92" s="24"/>
      <c r="N92" s="24"/>
      <c r="O92" s="54"/>
      <c r="P92" s="54"/>
      <c r="T92" s="24"/>
      <c r="U92" s="55"/>
      <c r="V92" s="55"/>
      <c r="W92" s="56"/>
      <c r="X92" s="56"/>
      <c r="Y92" s="56"/>
      <c r="Z92" s="24"/>
      <c r="AA92" s="24"/>
      <c r="AB92" s="2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2" customFormat="1">
      <c r="O93" s="54"/>
      <c r="P93" s="54"/>
      <c r="U93" s="56"/>
      <c r="V93" s="56"/>
      <c r="W93" s="56"/>
      <c r="X93" s="56"/>
      <c r="Y93" s="56"/>
      <c r="Z93" s="24"/>
      <c r="AA93" s="24"/>
      <c r="AB93" s="2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2" customFormat="1">
      <c r="O94" s="54"/>
      <c r="P94" s="54"/>
      <c r="U94" s="56"/>
      <c r="V94" s="56"/>
      <c r="W94" s="56"/>
      <c r="X94" s="56"/>
      <c r="Y94" s="56"/>
      <c r="Z94" s="24"/>
      <c r="AA94" s="24"/>
      <c r="AB94" s="2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2" customFormat="1">
      <c r="O95" s="54"/>
      <c r="P95" s="54"/>
      <c r="U95" s="56"/>
      <c r="V95" s="56"/>
      <c r="W95" s="56"/>
      <c r="X95" s="56"/>
      <c r="Y95" s="56"/>
      <c r="Z95" s="24"/>
      <c r="AA95" s="24"/>
      <c r="AB95" s="2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2" customFormat="1">
      <c r="O96" s="54"/>
      <c r="P96" s="54"/>
      <c r="U96" s="56"/>
      <c r="V96" s="56"/>
      <c r="W96" s="56"/>
      <c r="X96" s="56"/>
      <c r="Y96" s="56"/>
      <c r="Z96" s="24"/>
      <c r="AA96" s="24"/>
      <c r="AB96" s="2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2" customFormat="1">
      <c r="O97" s="54"/>
      <c r="P97" s="54"/>
      <c r="U97" s="56"/>
      <c r="V97" s="56"/>
      <c r="W97" s="56"/>
      <c r="X97" s="56"/>
      <c r="Y97" s="56"/>
      <c r="Z97" s="24"/>
      <c r="AA97" s="24"/>
      <c r="AB97" s="2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2" customFormat="1">
      <c r="O98" s="54"/>
      <c r="P98" s="54"/>
      <c r="U98" s="56"/>
      <c r="V98" s="56"/>
      <c r="W98" s="56"/>
      <c r="X98" s="56"/>
      <c r="Y98" s="56"/>
      <c r="Z98" s="24"/>
      <c r="AA98" s="24"/>
      <c r="AB98" s="2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2" customFormat="1">
      <c r="O99" s="54"/>
      <c r="P99" s="54"/>
      <c r="U99" s="56"/>
      <c r="V99" s="56"/>
      <c r="W99" s="56"/>
      <c r="X99" s="56"/>
      <c r="Y99" s="56"/>
      <c r="Z99" s="24"/>
      <c r="AA99" s="24"/>
      <c r="AB99" s="2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2" customFormat="1">
      <c r="O100" s="54"/>
      <c r="P100" s="54"/>
      <c r="U100" s="56"/>
      <c r="V100" s="56"/>
      <c r="W100" s="56"/>
      <c r="X100" s="56"/>
      <c r="Y100" s="56"/>
      <c r="Z100" s="24"/>
      <c r="AA100" s="24"/>
      <c r="AB100" s="2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2" customFormat="1">
      <c r="O101" s="54"/>
      <c r="P101" s="54"/>
      <c r="U101" s="56"/>
      <c r="V101" s="56"/>
      <c r="W101" s="56"/>
      <c r="X101" s="56"/>
      <c r="Y101" s="56"/>
      <c r="Z101" s="24"/>
      <c r="AA101" s="24"/>
      <c r="AB101" s="2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2" customFormat="1">
      <c r="O102" s="54"/>
      <c r="P102" s="54"/>
      <c r="U102" s="56"/>
      <c r="V102" s="56"/>
      <c r="W102" s="56"/>
      <c r="X102" s="56"/>
      <c r="Y102" s="56"/>
      <c r="Z102" s="24"/>
      <c r="AA102" s="24"/>
      <c r="AB102" s="2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2" customFormat="1">
      <c r="O103" s="54"/>
      <c r="P103" s="54"/>
      <c r="U103" s="56"/>
      <c r="V103" s="56"/>
      <c r="W103" s="56"/>
      <c r="X103" s="56"/>
      <c r="Y103" s="56"/>
      <c r="Z103" s="24"/>
      <c r="AA103" s="24"/>
      <c r="AB103" s="2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2" customFormat="1">
      <c r="O104" s="54"/>
      <c r="P104" s="54"/>
      <c r="U104" s="56"/>
      <c r="V104" s="56"/>
      <c r="W104" s="56"/>
      <c r="X104" s="56"/>
      <c r="Y104" s="56"/>
      <c r="Z104" s="24"/>
      <c r="AA104" s="24"/>
      <c r="AB104" s="2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2" customFormat="1">
      <c r="O105" s="54"/>
      <c r="P105" s="54"/>
      <c r="U105" s="56"/>
      <c r="V105" s="56"/>
      <c r="W105" s="56"/>
      <c r="X105" s="56"/>
      <c r="Y105" s="56"/>
      <c r="Z105" s="24"/>
      <c r="AA105" s="24"/>
      <c r="AB105" s="2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2" customFormat="1">
      <c r="O106" s="54"/>
      <c r="P106" s="54"/>
      <c r="U106" s="56"/>
      <c r="V106" s="56"/>
      <c r="W106" s="56"/>
      <c r="X106" s="56"/>
      <c r="Y106" s="56"/>
      <c r="Z106" s="24"/>
      <c r="AA106" s="24"/>
      <c r="AB106" s="2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2" customFormat="1">
      <c r="O107" s="54"/>
      <c r="P107" s="54"/>
      <c r="U107" s="56"/>
      <c r="V107" s="56"/>
      <c r="W107" s="56"/>
      <c r="X107" s="56"/>
      <c r="Y107" s="56"/>
      <c r="Z107" s="24"/>
      <c r="AA107" s="24"/>
      <c r="AB107" s="2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2" customFormat="1">
      <c r="O108" s="54"/>
      <c r="P108" s="54"/>
      <c r="U108" s="56"/>
      <c r="V108" s="56"/>
      <c r="W108" s="56"/>
      <c r="X108" s="56"/>
      <c r="Y108" s="56"/>
      <c r="Z108" s="24"/>
      <c r="AA108" s="24"/>
      <c r="AB108" s="2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2" customFormat="1">
      <c r="O109" s="54"/>
      <c r="P109" s="54"/>
      <c r="U109" s="56"/>
      <c r="V109" s="56"/>
      <c r="W109" s="56"/>
      <c r="X109" s="56"/>
      <c r="Y109" s="56"/>
      <c r="Z109" s="24"/>
      <c r="AA109" s="24"/>
      <c r="AB109" s="2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2" customFormat="1">
      <c r="O110" s="54"/>
      <c r="P110" s="54"/>
      <c r="U110" s="56"/>
      <c r="V110" s="56"/>
      <c r="W110" s="56"/>
      <c r="X110" s="56"/>
      <c r="Y110" s="56"/>
      <c r="Z110" s="24"/>
      <c r="AA110" s="24"/>
      <c r="AB110" s="2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2" customFormat="1">
      <c r="O111" s="54"/>
      <c r="P111" s="54"/>
      <c r="U111" s="56"/>
      <c r="V111" s="56"/>
      <c r="W111" s="56"/>
      <c r="X111" s="56"/>
      <c r="Y111" s="56"/>
      <c r="Z111" s="24"/>
      <c r="AA111" s="24"/>
      <c r="AB111" s="2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2" customFormat="1">
      <c r="O112" s="54"/>
      <c r="P112" s="54"/>
      <c r="U112" s="56"/>
      <c r="V112" s="56"/>
      <c r="W112" s="56"/>
      <c r="X112" s="56"/>
      <c r="Y112" s="56"/>
      <c r="Z112" s="24"/>
      <c r="AA112" s="24"/>
      <c r="AB112" s="2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2" customFormat="1">
      <c r="O113" s="54"/>
      <c r="P113" s="54"/>
      <c r="U113" s="56"/>
      <c r="V113" s="56"/>
      <c r="W113" s="56"/>
      <c r="X113" s="56"/>
      <c r="Y113" s="56"/>
      <c r="Z113" s="24"/>
      <c r="AA113" s="24"/>
      <c r="AB113" s="2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2" customFormat="1">
      <c r="O114" s="54"/>
      <c r="P114" s="54"/>
      <c r="U114" s="56"/>
      <c r="V114" s="56"/>
      <c r="W114" s="56"/>
      <c r="X114" s="56"/>
      <c r="Y114" s="56"/>
      <c r="Z114" s="24"/>
      <c r="AA114" s="24"/>
      <c r="AB114" s="2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2" customFormat="1">
      <c r="O115" s="54"/>
      <c r="P115" s="54"/>
      <c r="U115" s="56"/>
      <c r="V115" s="56"/>
      <c r="W115" s="56"/>
      <c r="X115" s="56"/>
      <c r="Y115" s="56"/>
      <c r="Z115" s="24"/>
      <c r="AA115" s="24"/>
      <c r="AB115" s="2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2" customFormat="1">
      <c r="O116" s="54"/>
      <c r="P116" s="54"/>
      <c r="U116" s="56"/>
      <c r="V116" s="56"/>
      <c r="W116" s="56"/>
      <c r="X116" s="56"/>
      <c r="Y116" s="56"/>
      <c r="Z116" s="24"/>
      <c r="AA116" s="24"/>
      <c r="AB116" s="2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2" customFormat="1">
      <c r="O117" s="54"/>
      <c r="P117" s="54"/>
      <c r="U117" s="56"/>
      <c r="V117" s="56"/>
      <c r="W117" s="56"/>
      <c r="X117" s="56"/>
      <c r="Y117" s="56"/>
      <c r="Z117" s="24"/>
      <c r="AA117" s="24"/>
      <c r="AB117" s="2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2" customFormat="1">
      <c r="O118" s="54"/>
      <c r="P118" s="54"/>
      <c r="U118" s="56"/>
      <c r="V118" s="56"/>
      <c r="W118" s="56"/>
      <c r="X118" s="56"/>
      <c r="Y118" s="56"/>
      <c r="Z118" s="24"/>
      <c r="AA118" s="24"/>
      <c r="AB118" s="2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2" customFormat="1">
      <c r="O119" s="54"/>
      <c r="P119" s="54"/>
      <c r="U119" s="56"/>
      <c r="V119" s="56"/>
      <c r="W119" s="56"/>
      <c r="X119" s="56"/>
      <c r="Y119" s="56"/>
      <c r="Z119" s="24"/>
      <c r="AA119" s="24"/>
      <c r="AB119" s="2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2" customFormat="1">
      <c r="O120" s="54"/>
      <c r="P120" s="54"/>
      <c r="U120" s="56"/>
      <c r="V120" s="56"/>
      <c r="W120" s="56"/>
      <c r="X120" s="56"/>
      <c r="Y120" s="56"/>
      <c r="Z120" s="24"/>
      <c r="AA120" s="24"/>
      <c r="AB120" s="2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2" customFormat="1">
      <c r="O121" s="54"/>
      <c r="P121" s="54"/>
      <c r="U121" s="56"/>
      <c r="V121" s="56"/>
      <c r="W121" s="56"/>
      <c r="X121" s="56"/>
      <c r="Y121" s="56"/>
      <c r="Z121" s="24"/>
      <c r="AA121" s="24"/>
      <c r="AB121" s="2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2" customFormat="1">
      <c r="O122" s="54"/>
      <c r="P122" s="54"/>
      <c r="U122" s="56"/>
      <c r="V122" s="56"/>
      <c r="W122" s="56"/>
      <c r="X122" s="56"/>
      <c r="Y122" s="56"/>
      <c r="Z122" s="24"/>
      <c r="AA122" s="24"/>
      <c r="AB122" s="2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2" customFormat="1">
      <c r="O123" s="54"/>
      <c r="P123" s="54"/>
      <c r="U123" s="56"/>
      <c r="V123" s="56"/>
      <c r="W123" s="56"/>
      <c r="X123" s="56"/>
      <c r="Y123" s="56"/>
      <c r="Z123" s="24"/>
      <c r="AA123" s="24"/>
      <c r="AB123" s="2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2" customFormat="1">
      <c r="O124" s="54"/>
      <c r="P124" s="54"/>
      <c r="U124" s="56"/>
      <c r="V124" s="56"/>
      <c r="W124" s="56"/>
      <c r="X124" s="56"/>
      <c r="Y124" s="56"/>
      <c r="Z124" s="24"/>
      <c r="AA124" s="24"/>
      <c r="AB124" s="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2" customFormat="1">
      <c r="O125" s="54"/>
      <c r="P125" s="54"/>
      <c r="U125" s="56"/>
      <c r="V125" s="56"/>
      <c r="W125" s="56"/>
      <c r="X125" s="56"/>
      <c r="Y125" s="56"/>
      <c r="Z125" s="24"/>
      <c r="AA125" s="24"/>
      <c r="AB125" s="2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2" customFormat="1">
      <c r="O126" s="54"/>
      <c r="P126" s="54"/>
      <c r="U126" s="56"/>
      <c r="V126" s="56"/>
      <c r="W126" s="56"/>
      <c r="X126" s="56"/>
      <c r="Y126" s="56"/>
      <c r="Z126" s="24"/>
      <c r="AA126" s="24"/>
      <c r="AB126" s="2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2" customFormat="1">
      <c r="O127" s="54"/>
      <c r="P127" s="54"/>
      <c r="U127" s="56"/>
      <c r="V127" s="56"/>
      <c r="W127" s="56"/>
      <c r="X127" s="56"/>
      <c r="Y127" s="56"/>
      <c r="Z127" s="24"/>
      <c r="AA127" s="24"/>
      <c r="AB127" s="2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2" customFormat="1">
      <c r="O128" s="54"/>
      <c r="P128" s="54"/>
      <c r="U128" s="56"/>
      <c r="V128" s="56"/>
      <c r="W128" s="56"/>
      <c r="X128" s="56"/>
      <c r="Y128" s="56"/>
      <c r="Z128" s="24"/>
      <c r="AA128" s="24"/>
      <c r="AB128" s="2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2" customFormat="1">
      <c r="O129" s="54"/>
      <c r="P129" s="54"/>
      <c r="U129" s="56"/>
      <c r="V129" s="56"/>
      <c r="W129" s="56"/>
      <c r="X129" s="56"/>
      <c r="Y129" s="56"/>
      <c r="Z129" s="24"/>
      <c r="AA129" s="24"/>
      <c r="AB129" s="2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2" customFormat="1">
      <c r="O130" s="54"/>
      <c r="P130" s="54"/>
      <c r="U130" s="56"/>
      <c r="V130" s="56"/>
      <c r="W130" s="56"/>
      <c r="X130" s="56"/>
      <c r="Y130" s="56"/>
      <c r="Z130" s="24"/>
      <c r="AA130" s="24"/>
      <c r="AB130" s="2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2" customFormat="1">
      <c r="O131" s="54"/>
      <c r="P131" s="54"/>
      <c r="U131" s="56"/>
      <c r="V131" s="56"/>
      <c r="W131" s="56"/>
      <c r="X131" s="56"/>
      <c r="Y131" s="56"/>
      <c r="Z131" s="24"/>
      <c r="AA131" s="24"/>
      <c r="AB131" s="2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2" customFormat="1">
      <c r="O132" s="54"/>
      <c r="P132" s="54"/>
      <c r="U132" s="56"/>
      <c r="V132" s="56"/>
      <c r="W132" s="56"/>
      <c r="X132" s="56"/>
      <c r="Y132" s="56"/>
      <c r="Z132" s="24"/>
      <c r="AA132" s="24"/>
      <c r="AB132" s="2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2" customFormat="1">
      <c r="O133" s="54"/>
      <c r="P133" s="54"/>
      <c r="U133" s="56"/>
      <c r="V133" s="56"/>
      <c r="W133" s="56"/>
      <c r="X133" s="56"/>
      <c r="Y133" s="56"/>
      <c r="Z133" s="24"/>
      <c r="AA133" s="24"/>
      <c r="AB133" s="2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2" customFormat="1">
      <c r="O134" s="54"/>
      <c r="P134" s="54"/>
      <c r="U134" s="56"/>
      <c r="V134" s="56"/>
      <c r="W134" s="56"/>
      <c r="X134" s="56"/>
      <c r="Y134" s="56"/>
      <c r="Z134" s="24"/>
      <c r="AA134" s="24"/>
      <c r="AB134" s="2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2" customFormat="1">
      <c r="O135" s="54"/>
      <c r="P135" s="54"/>
      <c r="U135" s="56"/>
      <c r="V135" s="56"/>
      <c r="W135" s="56"/>
      <c r="X135" s="56"/>
      <c r="Y135" s="56"/>
      <c r="Z135" s="24"/>
      <c r="AA135" s="24"/>
      <c r="AB135" s="2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2" customFormat="1">
      <c r="O136" s="54"/>
      <c r="P136" s="54"/>
      <c r="U136" s="56"/>
      <c r="V136" s="56"/>
      <c r="W136" s="56"/>
      <c r="X136" s="56"/>
      <c r="Y136" s="56"/>
      <c r="Z136" s="24"/>
      <c r="AA136" s="24"/>
      <c r="AB136" s="2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2" customFormat="1">
      <c r="O137" s="54"/>
      <c r="P137" s="54"/>
      <c r="U137" s="56"/>
      <c r="V137" s="56"/>
      <c r="W137" s="56"/>
      <c r="X137" s="56"/>
      <c r="Y137" s="56"/>
      <c r="Z137" s="24"/>
      <c r="AA137" s="24"/>
      <c r="AB137" s="2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2" customFormat="1">
      <c r="O138" s="54"/>
      <c r="P138" s="54"/>
      <c r="U138" s="56"/>
      <c r="V138" s="56"/>
      <c r="W138" s="56"/>
      <c r="X138" s="56"/>
      <c r="Y138" s="56"/>
      <c r="Z138" s="24"/>
      <c r="AA138" s="24"/>
      <c r="AB138" s="2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2" customFormat="1">
      <c r="O139" s="54"/>
      <c r="P139" s="54"/>
      <c r="U139" s="56"/>
      <c r="V139" s="56"/>
      <c r="W139" s="56"/>
      <c r="X139" s="56"/>
      <c r="Y139" s="56"/>
      <c r="Z139" s="24"/>
      <c r="AA139" s="24"/>
      <c r="AB139" s="2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2" customFormat="1">
      <c r="O140" s="54"/>
      <c r="P140" s="54"/>
      <c r="U140" s="56"/>
      <c r="V140" s="56"/>
      <c r="W140" s="56"/>
      <c r="X140" s="56"/>
      <c r="Y140" s="56"/>
      <c r="Z140" s="24"/>
      <c r="AA140" s="24"/>
      <c r="AB140" s="2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2" customFormat="1">
      <c r="O141" s="54"/>
      <c r="P141" s="54"/>
      <c r="U141" s="56"/>
      <c r="V141" s="56"/>
      <c r="W141" s="56"/>
      <c r="X141" s="56"/>
      <c r="Y141" s="56"/>
      <c r="Z141" s="24"/>
      <c r="AA141" s="24"/>
      <c r="AB141" s="2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2" customFormat="1">
      <c r="O142" s="54"/>
      <c r="P142" s="54"/>
      <c r="U142" s="56"/>
      <c r="V142" s="56"/>
      <c r="W142" s="56"/>
      <c r="X142" s="56"/>
      <c r="Y142" s="56"/>
      <c r="Z142" s="24"/>
      <c r="AA142" s="24"/>
      <c r="AB142" s="2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2" customFormat="1">
      <c r="O143" s="54"/>
      <c r="P143" s="54"/>
      <c r="U143" s="56"/>
      <c r="V143" s="56"/>
      <c r="W143" s="56"/>
      <c r="X143" s="56"/>
      <c r="Y143" s="56"/>
      <c r="Z143" s="24"/>
      <c r="AA143" s="24"/>
      <c r="AB143" s="2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2" customFormat="1">
      <c r="O144" s="54"/>
      <c r="P144" s="54"/>
      <c r="U144" s="56"/>
      <c r="V144" s="56"/>
      <c r="W144" s="56"/>
      <c r="X144" s="56"/>
      <c r="Y144" s="56"/>
      <c r="Z144" s="24"/>
      <c r="AA144" s="24"/>
      <c r="AB144" s="2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2" customFormat="1">
      <c r="O145" s="54"/>
      <c r="P145" s="54"/>
      <c r="U145" s="56"/>
      <c r="V145" s="56"/>
      <c r="W145" s="56"/>
      <c r="X145" s="56"/>
      <c r="Y145" s="56"/>
      <c r="Z145" s="24"/>
      <c r="AA145" s="24"/>
      <c r="AB145" s="2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2" customFormat="1">
      <c r="O146" s="54"/>
      <c r="P146" s="54"/>
      <c r="U146" s="56"/>
      <c r="V146" s="56"/>
      <c r="W146" s="56"/>
      <c r="X146" s="56"/>
      <c r="Y146" s="56"/>
      <c r="Z146" s="24"/>
      <c r="AA146" s="24"/>
      <c r="AB146" s="2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2" customFormat="1">
      <c r="O147" s="54"/>
      <c r="P147" s="54"/>
      <c r="U147" s="56"/>
      <c r="V147" s="56"/>
      <c r="W147" s="56"/>
      <c r="X147" s="56"/>
      <c r="Y147" s="56"/>
      <c r="Z147" s="24"/>
      <c r="AA147" s="24"/>
      <c r="AB147" s="2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2" customFormat="1">
      <c r="O148" s="54"/>
      <c r="P148" s="54"/>
      <c r="U148" s="56"/>
      <c r="V148" s="56"/>
      <c r="W148" s="56"/>
      <c r="X148" s="56"/>
      <c r="Y148" s="56"/>
      <c r="Z148" s="24"/>
      <c r="AA148" s="24"/>
      <c r="AB148" s="2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2" customFormat="1">
      <c r="O149" s="54"/>
      <c r="P149" s="54"/>
      <c r="U149" s="56"/>
      <c r="V149" s="56"/>
      <c r="W149" s="56"/>
      <c r="X149" s="56"/>
      <c r="Y149" s="56"/>
      <c r="Z149" s="24"/>
      <c r="AA149" s="24"/>
      <c r="AB149" s="2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2" customFormat="1">
      <c r="O150" s="54"/>
      <c r="P150" s="54"/>
      <c r="U150" s="56"/>
      <c r="V150" s="56"/>
      <c r="W150" s="56"/>
      <c r="X150" s="56"/>
      <c r="Y150" s="56"/>
      <c r="Z150" s="24"/>
      <c r="AA150" s="24"/>
      <c r="AB150" s="2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2" customFormat="1">
      <c r="O151" s="54"/>
      <c r="P151" s="54"/>
      <c r="U151" s="56"/>
      <c r="V151" s="56"/>
      <c r="W151" s="56"/>
      <c r="X151" s="56"/>
      <c r="Y151" s="56"/>
      <c r="Z151" s="24"/>
      <c r="AA151" s="24"/>
      <c r="AB151" s="2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2" customFormat="1">
      <c r="O152" s="54"/>
      <c r="P152" s="54"/>
      <c r="U152" s="56"/>
      <c r="V152" s="56"/>
      <c r="W152" s="56"/>
      <c r="X152" s="56"/>
      <c r="Y152" s="56"/>
      <c r="Z152" s="24"/>
      <c r="AA152" s="24"/>
      <c r="AB152" s="2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2" customFormat="1">
      <c r="O153" s="54"/>
      <c r="P153" s="54"/>
      <c r="U153" s="56"/>
      <c r="V153" s="56"/>
      <c r="W153" s="56"/>
      <c r="X153" s="56"/>
      <c r="Y153" s="56"/>
      <c r="Z153" s="24"/>
      <c r="AA153" s="24"/>
      <c r="AB153" s="2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2" customFormat="1">
      <c r="O154" s="54"/>
      <c r="P154" s="54"/>
      <c r="U154" s="56"/>
      <c r="V154" s="56"/>
      <c r="W154" s="56"/>
      <c r="X154" s="56"/>
      <c r="Y154" s="56"/>
      <c r="Z154" s="24"/>
      <c r="AA154" s="24"/>
      <c r="AB154" s="2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2" customFormat="1">
      <c r="O155" s="54"/>
      <c r="P155" s="54"/>
      <c r="U155" s="56"/>
      <c r="V155" s="56"/>
      <c r="W155" s="56"/>
      <c r="X155" s="56"/>
      <c r="Y155" s="56"/>
      <c r="Z155" s="24"/>
      <c r="AA155" s="24"/>
      <c r="AB155" s="2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2" customFormat="1">
      <c r="O156" s="54"/>
      <c r="P156" s="54"/>
      <c r="U156" s="56"/>
      <c r="V156" s="56"/>
      <c r="W156" s="56"/>
      <c r="X156" s="56"/>
      <c r="Y156" s="56"/>
      <c r="Z156" s="24"/>
      <c r="AA156" s="24"/>
      <c r="AB156" s="2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2" customFormat="1">
      <c r="O157" s="54"/>
      <c r="P157" s="54"/>
      <c r="U157" s="56"/>
      <c r="V157" s="56"/>
      <c r="W157" s="56"/>
      <c r="X157" s="56"/>
      <c r="Y157" s="56"/>
      <c r="Z157" s="24"/>
      <c r="AA157" s="24"/>
      <c r="AB157" s="2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2" customFormat="1">
      <c r="O158" s="54"/>
      <c r="P158" s="54"/>
      <c r="U158" s="56"/>
      <c r="V158" s="56"/>
      <c r="W158" s="56"/>
      <c r="X158" s="56"/>
      <c r="Y158" s="56"/>
      <c r="Z158" s="24"/>
      <c r="AA158" s="24"/>
      <c r="AB158" s="2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2" customFormat="1">
      <c r="O159" s="54"/>
      <c r="P159" s="54"/>
      <c r="U159" s="56"/>
      <c r="V159" s="56"/>
      <c r="W159" s="56"/>
      <c r="X159" s="56"/>
      <c r="Y159" s="56"/>
      <c r="Z159" s="24"/>
      <c r="AA159" s="24"/>
      <c r="AB159" s="2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2" customFormat="1">
      <c r="O160" s="54"/>
      <c r="P160" s="54"/>
      <c r="U160" s="56"/>
      <c r="V160" s="56"/>
      <c r="W160" s="56"/>
      <c r="X160" s="56"/>
      <c r="Y160" s="56"/>
      <c r="Z160" s="24"/>
      <c r="AA160" s="24"/>
      <c r="AB160" s="2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2" customFormat="1">
      <c r="O161" s="54"/>
      <c r="P161" s="54"/>
      <c r="U161" s="56"/>
      <c r="V161" s="56"/>
      <c r="W161" s="56"/>
      <c r="X161" s="56"/>
      <c r="Y161" s="56"/>
      <c r="Z161" s="24"/>
      <c r="AA161" s="24"/>
      <c r="AB161" s="2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2" customFormat="1">
      <c r="O162" s="54"/>
      <c r="P162" s="54"/>
      <c r="U162" s="56"/>
      <c r="V162" s="56"/>
      <c r="W162" s="56"/>
      <c r="X162" s="56"/>
      <c r="Y162" s="56"/>
      <c r="Z162" s="24"/>
      <c r="AA162" s="24"/>
      <c r="AB162" s="2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2" customFormat="1">
      <c r="O163" s="54"/>
      <c r="P163" s="54"/>
      <c r="U163" s="56"/>
      <c r="V163" s="56"/>
      <c r="W163" s="56"/>
      <c r="X163" s="56"/>
      <c r="Y163" s="56"/>
      <c r="Z163" s="24"/>
      <c r="AA163" s="24"/>
      <c r="AB163" s="2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2" customFormat="1">
      <c r="O164" s="54"/>
      <c r="P164" s="54"/>
      <c r="U164" s="56"/>
      <c r="V164" s="56"/>
      <c r="W164" s="56"/>
      <c r="X164" s="56"/>
      <c r="Y164" s="56"/>
      <c r="Z164" s="24"/>
      <c r="AA164" s="24"/>
      <c r="AB164" s="2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2" customFormat="1">
      <c r="O165" s="54"/>
      <c r="P165" s="54"/>
      <c r="U165" s="56"/>
      <c r="V165" s="56"/>
      <c r="W165" s="56"/>
      <c r="X165" s="56"/>
      <c r="Y165" s="56"/>
      <c r="Z165" s="24"/>
      <c r="AA165" s="24"/>
      <c r="AB165" s="2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2" customFormat="1">
      <c r="O166" s="54"/>
      <c r="P166" s="54"/>
      <c r="U166" s="56"/>
      <c r="V166" s="56"/>
      <c r="W166" s="56"/>
      <c r="X166" s="56"/>
      <c r="Y166" s="56"/>
      <c r="Z166" s="24"/>
      <c r="AA166" s="24"/>
      <c r="AB166" s="2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2" customFormat="1">
      <c r="O167" s="54"/>
      <c r="P167" s="54"/>
      <c r="U167" s="56"/>
      <c r="V167" s="56"/>
      <c r="W167" s="56"/>
      <c r="X167" s="56"/>
      <c r="Y167" s="56"/>
      <c r="Z167" s="24"/>
      <c r="AA167" s="24"/>
      <c r="AB167" s="2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2" customFormat="1">
      <c r="O168" s="54"/>
      <c r="P168" s="54"/>
      <c r="U168" s="56"/>
      <c r="V168" s="56"/>
      <c r="W168" s="56"/>
      <c r="X168" s="56"/>
      <c r="Y168" s="56"/>
      <c r="Z168" s="24"/>
      <c r="AA168" s="24"/>
      <c r="AB168" s="2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2" customFormat="1">
      <c r="O169" s="54"/>
      <c r="P169" s="54"/>
      <c r="U169" s="56"/>
      <c r="V169" s="56"/>
      <c r="W169" s="56"/>
      <c r="X169" s="56"/>
      <c r="Y169" s="56"/>
      <c r="Z169" s="24"/>
      <c r="AA169" s="24"/>
      <c r="AB169" s="2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2" customFormat="1">
      <c r="O170" s="54"/>
      <c r="P170" s="54"/>
      <c r="U170" s="56"/>
      <c r="V170" s="56"/>
      <c r="W170" s="56"/>
      <c r="X170" s="56"/>
      <c r="Y170" s="56"/>
      <c r="Z170" s="24"/>
      <c r="AA170" s="24"/>
      <c r="AB170" s="2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2" customFormat="1">
      <c r="O171" s="54"/>
      <c r="P171" s="54"/>
      <c r="U171" s="56"/>
      <c r="V171" s="56"/>
      <c r="W171" s="56"/>
      <c r="X171" s="56"/>
      <c r="Y171" s="56"/>
      <c r="Z171" s="24"/>
      <c r="AA171" s="24"/>
      <c r="AB171" s="2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2" customFormat="1">
      <c r="O172" s="54"/>
      <c r="P172" s="54"/>
      <c r="U172" s="56"/>
      <c r="V172" s="56"/>
      <c r="W172" s="56"/>
      <c r="X172" s="56"/>
      <c r="Y172" s="56"/>
      <c r="Z172" s="24"/>
      <c r="AA172" s="24"/>
      <c r="AB172" s="2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2" customFormat="1">
      <c r="O173" s="54"/>
      <c r="P173" s="54"/>
      <c r="U173" s="56"/>
      <c r="V173" s="56"/>
      <c r="W173" s="56"/>
      <c r="X173" s="56"/>
      <c r="Y173" s="56"/>
      <c r="Z173" s="24"/>
      <c r="AA173" s="24"/>
      <c r="AB173" s="24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2" customFormat="1">
      <c r="O174" s="54"/>
      <c r="P174" s="54"/>
      <c r="U174" s="56"/>
      <c r="V174" s="56"/>
      <c r="W174" s="56"/>
      <c r="X174" s="56"/>
      <c r="Y174" s="56"/>
      <c r="Z174" s="24"/>
      <c r="AA174" s="24"/>
      <c r="AB174" s="2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22" customFormat="1">
      <c r="O175" s="54"/>
      <c r="P175" s="54"/>
      <c r="U175" s="56"/>
      <c r="V175" s="56"/>
      <c r="W175" s="56"/>
      <c r="X175" s="56"/>
      <c r="Y175" s="56"/>
      <c r="Z175" s="24"/>
      <c r="AA175" s="24"/>
      <c r="AB175" s="24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22" customFormat="1">
      <c r="O176" s="54"/>
      <c r="P176" s="54"/>
      <c r="U176" s="56"/>
      <c r="V176" s="56"/>
      <c r="W176" s="56"/>
      <c r="X176" s="56"/>
      <c r="Y176" s="56"/>
      <c r="Z176" s="24"/>
      <c r="AA176" s="24"/>
      <c r="AB176" s="24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22" customFormat="1">
      <c r="O177" s="54"/>
      <c r="P177" s="54"/>
      <c r="U177" s="56"/>
      <c r="V177" s="56"/>
      <c r="W177" s="56"/>
      <c r="X177" s="56"/>
      <c r="Y177" s="56"/>
      <c r="Z177" s="24"/>
      <c r="AA177" s="24"/>
      <c r="AB177" s="24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22" customFormat="1">
      <c r="O178" s="54"/>
      <c r="P178" s="54"/>
      <c r="U178" s="56"/>
      <c r="V178" s="56"/>
      <c r="W178" s="56"/>
      <c r="X178" s="56"/>
      <c r="Y178" s="56"/>
      <c r="Z178" s="24"/>
      <c r="AA178" s="24"/>
      <c r="AB178" s="24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5:1024" s="22" customFormat="1">
      <c r="O179" s="54"/>
      <c r="P179" s="54"/>
      <c r="U179" s="56"/>
      <c r="V179" s="56"/>
      <c r="W179" s="56"/>
      <c r="X179" s="56"/>
      <c r="Y179" s="56"/>
      <c r="Z179" s="24"/>
      <c r="AA179" s="24"/>
      <c r="AB179" s="24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5:1024" s="22" customFormat="1">
      <c r="O180" s="54"/>
      <c r="P180" s="54"/>
      <c r="U180" s="56"/>
      <c r="V180" s="56"/>
      <c r="W180" s="56"/>
      <c r="X180" s="56"/>
      <c r="Y180" s="56"/>
      <c r="Z180" s="24"/>
      <c r="AA180" s="24"/>
      <c r="AB180" s="24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</sheetData>
  <mergeCells count="3">
    <mergeCell ref="C1:E1"/>
    <mergeCell ref="M1:Y1"/>
    <mergeCell ref="X19:Y32"/>
  </mergeCells>
  <hyperlinks>
    <hyperlink ref="N4" r:id="rId1" xr:uid="{A6CB6521-7331-4496-A959-EC6C3E6CEA9B}"/>
    <hyperlink ref="N5" r:id="rId2" xr:uid="{AD2C9EA3-C190-4CB4-8422-0D690033B134}"/>
    <hyperlink ref="N6" r:id="rId3" xr:uid="{8663D4D0-BA30-4C80-B5E2-273B4F13A93D}"/>
    <hyperlink ref="N7" r:id="rId4" xr:uid="{D6519C17-CA32-476B-AFDF-FB039011C3A7}"/>
    <hyperlink ref="N8" r:id="rId5" xr:uid="{8F7AF31C-2CCC-4949-B86A-5259DC0826B1}"/>
    <hyperlink ref="N9" r:id="rId6" xr:uid="{A8D48902-8606-4ACC-B88D-D6FA9EE4B006}"/>
    <hyperlink ref="N10" r:id="rId7" xr:uid="{EE1EB23F-99CF-4084-BA7E-8CAB75CB8CBE}"/>
    <hyperlink ref="N11" r:id="rId8" xr:uid="{F2AC659C-04B6-4A3A-9FC9-081C43DCCE10}"/>
    <hyperlink ref="N12" r:id="rId9" xr:uid="{9E8B32A8-9D02-4439-A4BD-62A5E4A3C111}"/>
    <hyperlink ref="N13" r:id="rId10" xr:uid="{9D17E6CC-E324-4177-9508-34996EE1A3D9}"/>
    <hyperlink ref="N14" r:id="rId11" xr:uid="{D405E942-69E7-4DA1-BA8A-B4A70D412EA1}"/>
    <hyperlink ref="N15" r:id="rId12" xr:uid="{AB4DBF39-4B16-4A76-A239-7F2C52395402}"/>
    <hyperlink ref="N16" r:id="rId13" xr:uid="{5140F88A-E376-4810-AE03-4C955A092061}"/>
    <hyperlink ref="N17" r:id="rId14" xr:uid="{AF99A95B-155F-42CC-AE42-28D3677894B9}"/>
  </hyperlinks>
  <pageMargins left="0" right="0" top="0.39370078740157505" bottom="0.39370078740157505" header="0" footer="0"/>
  <pageSetup paperSize="9" fitToWidth="0" fitToHeight="0" pageOrder="overThenDown" orientation="landscape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5"/>
  <sheetViews>
    <sheetView topLeftCell="A2" zoomScale="95" zoomScaleNormal="95" workbookViewId="0">
      <selection activeCell="N9" sqref="N9"/>
    </sheetView>
  </sheetViews>
  <sheetFormatPr baseColWidth="10" defaultColWidth="11.453125" defaultRowHeight="14"/>
  <cols>
    <col min="1" max="1" width="3.54296875" style="81" customWidth="1"/>
    <col min="2" max="2" width="16.81640625" style="80" customWidth="1"/>
    <col min="3" max="3" width="8.81640625" style="80" customWidth="1"/>
    <col min="4" max="4" width="4.54296875" style="80" customWidth="1"/>
    <col min="5" max="5" width="39.26953125" style="80" customWidth="1"/>
    <col min="6" max="6" width="12.1796875" style="80" customWidth="1"/>
    <col min="7" max="7" width="9" style="80" customWidth="1"/>
    <col min="8" max="8" width="9.453125" style="80" customWidth="1"/>
    <col min="9" max="9" width="10.1796875" style="82" customWidth="1"/>
    <col min="10" max="10" width="10.54296875" style="80" customWidth="1"/>
    <col min="11" max="11" width="14.453125" style="80" customWidth="1"/>
    <col min="12" max="12" width="10.81640625" style="80" customWidth="1"/>
    <col min="13" max="13" width="16.1796875" style="80" customWidth="1"/>
    <col min="14" max="14" width="23.453125" style="83" customWidth="1"/>
    <col min="15" max="15" width="19.453125" style="84" customWidth="1"/>
    <col min="16" max="16" width="26.7265625" style="84" customWidth="1"/>
    <col min="17" max="17" width="20.54296875" style="80" customWidth="1"/>
    <col min="18" max="18" width="51.26953125" style="80" customWidth="1"/>
    <col min="19" max="19" width="0.26953125" style="84" hidden="1" customWidth="1"/>
    <col min="20" max="20" width="21.54296875" style="80" hidden="1" customWidth="1"/>
    <col min="21" max="21" width="3.26953125" style="80" hidden="1" customWidth="1"/>
    <col min="22" max="22" width="9.453125" style="80" hidden="1" customWidth="1"/>
    <col min="23" max="23" width="7.7265625" style="80" hidden="1" customWidth="1"/>
    <col min="24" max="24" width="0.1796875" style="80" hidden="1" customWidth="1"/>
    <col min="25" max="25" width="33.26953125" style="80" customWidth="1"/>
    <col min="26" max="64" width="12.1796875" style="80" customWidth="1"/>
    <col min="65" max="1023" width="12.1796875" style="58" customWidth="1"/>
    <col min="1024" max="1024" width="12.54296875" style="58" customWidth="1"/>
    <col min="1025" max="16384" width="11.453125" style="58"/>
  </cols>
  <sheetData>
    <row r="1" spans="1:64" ht="111" customHeight="1">
      <c r="A1" s="89"/>
      <c r="B1" s="58"/>
      <c r="C1" s="174"/>
      <c r="D1" s="174"/>
      <c r="E1" s="174"/>
      <c r="F1" s="90"/>
      <c r="G1" s="90"/>
      <c r="H1" s="91"/>
      <c r="I1" s="91"/>
      <c r="J1" s="91"/>
      <c r="K1" s="92"/>
      <c r="L1" s="173" t="s">
        <v>208</v>
      </c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64" s="66" customFormat="1" ht="20.25" customHeight="1">
      <c r="A2" s="93"/>
      <c r="B2" s="94"/>
      <c r="C2" s="95"/>
      <c r="D2" s="94"/>
      <c r="E2" s="96"/>
      <c r="F2" s="96"/>
      <c r="G2" s="97"/>
      <c r="H2" s="97"/>
      <c r="I2" s="97"/>
      <c r="J2" s="98"/>
      <c r="K2" s="99"/>
      <c r="L2" s="59"/>
      <c r="M2" s="60"/>
      <c r="N2" s="62"/>
      <c r="O2" s="63"/>
      <c r="P2" s="60"/>
      <c r="Q2" s="62"/>
      <c r="R2" s="61"/>
      <c r="S2" s="64"/>
      <c r="T2" s="60"/>
      <c r="U2" s="62"/>
      <c r="V2" s="62"/>
      <c r="W2" s="65"/>
    </row>
    <row r="3" spans="1:64" s="68" customFormat="1" ht="37.5" customHeight="1">
      <c r="A3" s="171"/>
      <c r="B3" s="171" t="s">
        <v>65</v>
      </c>
      <c r="C3" s="175" t="s">
        <v>66</v>
      </c>
      <c r="D3" s="175" t="s">
        <v>1</v>
      </c>
      <c r="E3" s="171" t="s">
        <v>0</v>
      </c>
      <c r="F3" s="177" t="s">
        <v>209</v>
      </c>
      <c r="G3" s="179" t="s">
        <v>76</v>
      </c>
      <c r="H3" s="180" t="s">
        <v>73</v>
      </c>
      <c r="I3" s="180" t="s">
        <v>74</v>
      </c>
      <c r="J3" s="180" t="s">
        <v>75</v>
      </c>
      <c r="K3" s="180" t="s">
        <v>103</v>
      </c>
      <c r="L3" s="186" t="s">
        <v>186</v>
      </c>
      <c r="M3" s="186"/>
      <c r="N3" s="186"/>
      <c r="O3" s="186" t="s">
        <v>67</v>
      </c>
      <c r="P3" s="186"/>
      <c r="Q3" s="182" t="s">
        <v>77</v>
      </c>
      <c r="R3" s="184" t="s">
        <v>25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4" s="68" customFormat="1" ht="98.25" customHeight="1">
      <c r="A4" s="172"/>
      <c r="B4" s="172"/>
      <c r="C4" s="176"/>
      <c r="D4" s="176"/>
      <c r="E4" s="172"/>
      <c r="F4" s="178"/>
      <c r="G4" s="178"/>
      <c r="H4" s="181"/>
      <c r="I4" s="181"/>
      <c r="J4" s="181"/>
      <c r="K4" s="181"/>
      <c r="L4" s="69" t="s">
        <v>68</v>
      </c>
      <c r="M4" s="70" t="s">
        <v>2</v>
      </c>
      <c r="N4" s="69" t="s">
        <v>69</v>
      </c>
      <c r="O4" s="70" t="s">
        <v>70</v>
      </c>
      <c r="P4" s="70" t="s">
        <v>71</v>
      </c>
      <c r="Q4" s="183"/>
      <c r="R4" s="185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4" s="79" customFormat="1" ht="57.75" customHeight="1">
      <c r="A5" s="71">
        <v>1</v>
      </c>
      <c r="B5" s="72" t="s">
        <v>105</v>
      </c>
      <c r="C5" s="73" t="s">
        <v>6</v>
      </c>
      <c r="D5" s="75">
        <v>2</v>
      </c>
      <c r="E5" s="72" t="s">
        <v>114</v>
      </c>
      <c r="F5" s="72" t="s">
        <v>5</v>
      </c>
      <c r="G5" s="72" t="s">
        <v>72</v>
      </c>
      <c r="H5" s="76">
        <v>44951</v>
      </c>
      <c r="I5" s="73" t="s">
        <v>109</v>
      </c>
      <c r="J5" s="73" t="s">
        <v>110</v>
      </c>
      <c r="K5" s="73" t="s">
        <v>111</v>
      </c>
      <c r="L5" s="74">
        <v>29500</v>
      </c>
      <c r="M5" s="74">
        <v>6195</v>
      </c>
      <c r="N5" s="74">
        <f t="shared" ref="N5:N6" si="0">SUM(L5:M5)</f>
        <v>35695</v>
      </c>
      <c r="O5" s="75" t="s">
        <v>104</v>
      </c>
      <c r="P5" s="75" t="s">
        <v>112</v>
      </c>
      <c r="Q5" s="76" t="s">
        <v>113</v>
      </c>
      <c r="R5" s="77" t="s">
        <v>108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</row>
    <row r="6" spans="1:64" s="79" customFormat="1" ht="57.75" customHeight="1">
      <c r="A6" s="71">
        <v>2</v>
      </c>
      <c r="B6" s="72" t="s">
        <v>105</v>
      </c>
      <c r="C6" s="73" t="s">
        <v>6</v>
      </c>
      <c r="D6" s="75">
        <v>2</v>
      </c>
      <c r="E6" s="72" t="s">
        <v>128</v>
      </c>
      <c r="F6" s="72" t="s">
        <v>5</v>
      </c>
      <c r="G6" s="72" t="s">
        <v>72</v>
      </c>
      <c r="H6" s="76">
        <v>45035</v>
      </c>
      <c r="I6" s="73" t="s">
        <v>129</v>
      </c>
      <c r="J6" s="73" t="s">
        <v>130</v>
      </c>
      <c r="K6" s="73" t="s">
        <v>131</v>
      </c>
      <c r="L6" s="74">
        <v>3577.12</v>
      </c>
      <c r="M6" s="74">
        <v>751.2</v>
      </c>
      <c r="N6" s="74">
        <f t="shared" si="0"/>
        <v>4328.32</v>
      </c>
      <c r="O6" s="75" t="s">
        <v>134</v>
      </c>
      <c r="P6" s="75" t="s">
        <v>132</v>
      </c>
      <c r="Q6" s="76" t="s">
        <v>133</v>
      </c>
      <c r="R6" s="77" t="s">
        <v>127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64" s="79" customFormat="1" ht="57.75" customHeight="1">
      <c r="A7" s="71">
        <v>3</v>
      </c>
      <c r="B7" s="72" t="s">
        <v>180</v>
      </c>
      <c r="C7" s="73" t="s">
        <v>6</v>
      </c>
      <c r="D7" s="75">
        <v>2</v>
      </c>
      <c r="E7" s="72" t="s">
        <v>181</v>
      </c>
      <c r="F7" s="72" t="s">
        <v>5</v>
      </c>
      <c r="G7" s="72" t="s">
        <v>72</v>
      </c>
      <c r="H7" s="76">
        <v>45187</v>
      </c>
      <c r="I7" s="73" t="s">
        <v>183</v>
      </c>
      <c r="J7" s="73" t="s">
        <v>184</v>
      </c>
      <c r="K7" s="73" t="s">
        <v>185</v>
      </c>
      <c r="L7" s="74">
        <v>10780.57</v>
      </c>
      <c r="M7" s="74">
        <v>2263.92</v>
      </c>
      <c r="N7" s="74">
        <v>13044.5</v>
      </c>
      <c r="O7" s="75" t="s">
        <v>174</v>
      </c>
      <c r="P7" s="75" t="s">
        <v>175</v>
      </c>
      <c r="Q7" s="76" t="s">
        <v>187</v>
      </c>
      <c r="R7" s="77" t="s">
        <v>182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8" spans="1:64" s="79" customFormat="1" ht="57.75" customHeight="1">
      <c r="A8" s="71">
        <v>4</v>
      </c>
      <c r="B8" s="72" t="s">
        <v>212</v>
      </c>
      <c r="C8" s="73" t="s">
        <v>139</v>
      </c>
      <c r="D8" s="75">
        <v>6</v>
      </c>
      <c r="E8" s="72" t="s">
        <v>213</v>
      </c>
      <c r="F8" s="72" t="s">
        <v>5</v>
      </c>
      <c r="G8" s="72" t="s">
        <v>72</v>
      </c>
      <c r="H8" s="76">
        <v>45222</v>
      </c>
      <c r="I8" s="73" t="s">
        <v>226</v>
      </c>
      <c r="J8" s="73" t="s">
        <v>227</v>
      </c>
      <c r="K8" s="73" t="s">
        <v>228</v>
      </c>
      <c r="L8" s="74">
        <v>9615.3799999999992</v>
      </c>
      <c r="M8" s="74">
        <v>384.62</v>
      </c>
      <c r="N8" s="74">
        <f t="shared" ref="N8:N10" si="1">SUM(L8:M8)</f>
        <v>10000</v>
      </c>
      <c r="O8" s="75" t="s">
        <v>214</v>
      </c>
      <c r="P8" s="75" t="s">
        <v>215</v>
      </c>
      <c r="Q8" s="76" t="s">
        <v>229</v>
      </c>
      <c r="R8" s="77" t="s">
        <v>216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</row>
    <row r="9" spans="1:64" s="79" customFormat="1" ht="57.75" customHeight="1">
      <c r="A9" s="71">
        <v>5</v>
      </c>
      <c r="B9" s="72" t="s">
        <v>217</v>
      </c>
      <c r="C9" s="73" t="s">
        <v>139</v>
      </c>
      <c r="D9" s="75">
        <v>2</v>
      </c>
      <c r="E9" s="72" t="s">
        <v>218</v>
      </c>
      <c r="F9" s="72" t="s">
        <v>5</v>
      </c>
      <c r="G9" s="72" t="s">
        <v>72</v>
      </c>
      <c r="H9" s="76">
        <v>45226</v>
      </c>
      <c r="I9" s="73" t="s">
        <v>230</v>
      </c>
      <c r="J9" s="73" t="s">
        <v>227</v>
      </c>
      <c r="K9" s="73" t="s">
        <v>228</v>
      </c>
      <c r="L9" s="74">
        <v>8292.25</v>
      </c>
      <c r="M9" s="74">
        <v>1741.37</v>
      </c>
      <c r="N9" s="74">
        <f t="shared" si="1"/>
        <v>10033.619999999999</v>
      </c>
      <c r="O9" s="75" t="s">
        <v>198</v>
      </c>
      <c r="P9" s="75" t="s">
        <v>219</v>
      </c>
      <c r="Q9" s="76" t="s">
        <v>133</v>
      </c>
      <c r="R9" s="77" t="s">
        <v>220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0" spans="1:64" s="79" customFormat="1" ht="57.75" customHeight="1">
      <c r="A10" s="71">
        <v>6</v>
      </c>
      <c r="B10" s="72" t="s">
        <v>221</v>
      </c>
      <c r="C10" s="73" t="s">
        <v>6</v>
      </c>
      <c r="D10" s="75">
        <v>2</v>
      </c>
      <c r="E10" s="72" t="s">
        <v>222</v>
      </c>
      <c r="F10" s="72" t="s">
        <v>5</v>
      </c>
      <c r="G10" s="72" t="s">
        <v>72</v>
      </c>
      <c r="H10" s="76">
        <v>45226</v>
      </c>
      <c r="I10" s="73" t="s">
        <v>231</v>
      </c>
      <c r="J10" s="73" t="s">
        <v>232</v>
      </c>
      <c r="K10" s="73" t="s">
        <v>233</v>
      </c>
      <c r="L10" s="74">
        <v>9962.4</v>
      </c>
      <c r="M10" s="74">
        <v>2092.1</v>
      </c>
      <c r="N10" s="74">
        <f t="shared" si="1"/>
        <v>12054.5</v>
      </c>
      <c r="O10" s="75" t="s">
        <v>223</v>
      </c>
      <c r="P10" s="75" t="s">
        <v>224</v>
      </c>
      <c r="Q10" s="76" t="s">
        <v>133</v>
      </c>
      <c r="R10" s="77" t="s">
        <v>225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</row>
    <row r="11" spans="1:64" s="137" customFormat="1" ht="30.75" customHeight="1">
      <c r="A11" s="88"/>
      <c r="B11" s="129"/>
      <c r="C11" s="129"/>
      <c r="D11" s="129"/>
      <c r="E11" s="129"/>
      <c r="F11" s="129"/>
      <c r="G11" s="129"/>
      <c r="H11" s="130"/>
      <c r="I11" s="130"/>
      <c r="J11" s="131"/>
      <c r="K11" s="132"/>
      <c r="L11" s="131">
        <f>SUM(L5:L10)</f>
        <v>71727.72</v>
      </c>
      <c r="M11" s="131">
        <f>SUM(M5:M10)</f>
        <v>13428.210000000001</v>
      </c>
      <c r="N11" s="131">
        <f>SUM(N5:N10)</f>
        <v>85155.94</v>
      </c>
      <c r="O11" s="133"/>
      <c r="P11" s="129"/>
      <c r="Q11" s="134"/>
      <c r="R11" s="135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</row>
    <row r="14" spans="1:64">
      <c r="S14" s="85"/>
    </row>
    <row r="15" spans="1:64">
      <c r="S15" s="85"/>
    </row>
  </sheetData>
  <mergeCells count="17"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ignoredErrors>
    <ignoredError sqref="I6:I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1A2-35F0-40C5-AAA1-263A2268FBD8}">
  <dimension ref="A1:BN12"/>
  <sheetViews>
    <sheetView zoomScale="89" zoomScaleNormal="89" workbookViewId="0">
      <selection activeCell="K2" sqref="K2"/>
    </sheetView>
  </sheetViews>
  <sheetFormatPr baseColWidth="10" defaultColWidth="11.453125" defaultRowHeight="14"/>
  <cols>
    <col min="1" max="1" width="3.54296875" style="81" customWidth="1"/>
    <col min="2" max="2" width="16.81640625" style="80" customWidth="1"/>
    <col min="3" max="3" width="8.81640625" style="80" customWidth="1"/>
    <col min="4" max="4" width="4.54296875" style="80" customWidth="1"/>
    <col min="5" max="5" width="42.453125" style="80" customWidth="1"/>
    <col min="6" max="6" width="12.1796875" style="80" customWidth="1"/>
    <col min="7" max="7" width="9.453125" style="80" customWidth="1"/>
    <col min="8" max="8" width="10.1796875" style="82" customWidth="1"/>
    <col min="9" max="9" width="10.54296875" style="80" customWidth="1"/>
    <col min="10" max="10" width="14.453125" style="80" customWidth="1"/>
    <col min="11" max="11" width="10.81640625" style="80" customWidth="1"/>
    <col min="12" max="12" width="16.1796875" style="80" customWidth="1"/>
    <col min="13" max="13" width="24.81640625" style="83" customWidth="1"/>
    <col min="14" max="14" width="13.26953125" style="83" customWidth="1"/>
    <col min="15" max="15" width="12" style="83" customWidth="1"/>
    <col min="16" max="16" width="16.7265625" style="83" customWidth="1"/>
    <col min="17" max="17" width="19.453125" style="84" customWidth="1"/>
    <col min="18" max="18" width="40.7265625" style="84" customWidth="1"/>
    <col min="19" max="19" width="0.54296875" style="80" hidden="1" customWidth="1"/>
    <col min="20" max="20" width="5.453125" style="80" hidden="1" customWidth="1"/>
    <col min="21" max="21" width="0.26953125" style="84" hidden="1" customWidth="1"/>
    <col min="22" max="22" width="21.54296875" style="80" hidden="1" customWidth="1"/>
    <col min="23" max="23" width="3.26953125" style="80" hidden="1" customWidth="1"/>
    <col min="24" max="24" width="9.453125" style="80" hidden="1" customWidth="1"/>
    <col min="25" max="25" width="7.7265625" style="80" hidden="1" customWidth="1"/>
    <col min="26" max="26" width="0.1796875" style="80" hidden="1" customWidth="1"/>
    <col min="27" max="27" width="33.26953125" style="80" customWidth="1"/>
    <col min="28" max="66" width="12.1796875" style="80" customWidth="1"/>
    <col min="67" max="1025" width="12.1796875" style="58" customWidth="1"/>
    <col min="1026" max="1026" width="12.54296875" style="58" customWidth="1"/>
    <col min="1027" max="16384" width="11.453125" style="58"/>
  </cols>
  <sheetData>
    <row r="1" spans="1:66" ht="111" customHeight="1">
      <c r="A1" s="89"/>
      <c r="B1" s="58"/>
      <c r="C1" s="174"/>
      <c r="D1" s="174"/>
      <c r="E1" s="174"/>
      <c r="F1" s="145"/>
      <c r="G1" s="146"/>
      <c r="H1" s="146"/>
      <c r="I1" s="146"/>
      <c r="J1" s="147"/>
      <c r="K1" s="187" t="s">
        <v>211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</row>
    <row r="2" spans="1:66" s="66" customFormat="1" ht="20.25" customHeight="1">
      <c r="A2" s="93"/>
      <c r="B2" s="148"/>
      <c r="C2" s="149"/>
      <c r="D2" s="148"/>
      <c r="E2" s="150"/>
      <c r="F2" s="150"/>
      <c r="G2" s="151"/>
      <c r="H2" s="151"/>
      <c r="I2" s="152"/>
      <c r="J2" s="153"/>
      <c r="K2" s="154"/>
      <c r="L2" s="155"/>
      <c r="M2" s="156"/>
      <c r="N2" s="156"/>
      <c r="O2" s="156"/>
      <c r="P2" s="156"/>
      <c r="Q2" s="157"/>
      <c r="R2" s="155"/>
      <c r="S2" s="156"/>
      <c r="T2" s="158"/>
      <c r="U2" s="159"/>
      <c r="V2" s="155"/>
      <c r="W2" s="156"/>
      <c r="X2" s="156"/>
      <c r="Y2" s="65"/>
    </row>
    <row r="3" spans="1:66" s="68" customFormat="1" ht="37.5" customHeight="1">
      <c r="A3" s="188"/>
      <c r="B3" s="190" t="s">
        <v>65</v>
      </c>
      <c r="C3" s="192" t="s">
        <v>66</v>
      </c>
      <c r="D3" s="192" t="s">
        <v>1</v>
      </c>
      <c r="E3" s="193" t="s">
        <v>0</v>
      </c>
      <c r="F3" s="194" t="s">
        <v>210</v>
      </c>
      <c r="G3" s="195" t="s">
        <v>73</v>
      </c>
      <c r="H3" s="195" t="s">
        <v>74</v>
      </c>
      <c r="I3" s="196" t="s">
        <v>171</v>
      </c>
      <c r="J3" s="196"/>
      <c r="K3" s="186"/>
      <c r="L3" s="186" t="s">
        <v>67</v>
      </c>
      <c r="M3" s="186"/>
      <c r="N3" s="186" t="s">
        <v>172</v>
      </c>
      <c r="O3" s="186"/>
      <c r="P3" s="186"/>
      <c r="Q3" s="182" t="s">
        <v>173</v>
      </c>
      <c r="R3" s="184" t="s">
        <v>25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6" s="68" customFormat="1" ht="98.25" customHeight="1">
      <c r="A4" s="189"/>
      <c r="B4" s="191"/>
      <c r="C4" s="176"/>
      <c r="D4" s="176"/>
      <c r="E4" s="172"/>
      <c r="F4" s="178"/>
      <c r="G4" s="181"/>
      <c r="H4" s="181"/>
      <c r="I4" s="69" t="s">
        <v>68</v>
      </c>
      <c r="J4" s="70" t="s">
        <v>2</v>
      </c>
      <c r="K4" s="69" t="s">
        <v>69</v>
      </c>
      <c r="L4" s="70" t="s">
        <v>70</v>
      </c>
      <c r="M4" s="70" t="s">
        <v>71</v>
      </c>
      <c r="N4" s="69" t="s">
        <v>68</v>
      </c>
      <c r="O4" s="70" t="s">
        <v>2</v>
      </c>
      <c r="P4" s="69" t="s">
        <v>69</v>
      </c>
      <c r="Q4" s="183"/>
      <c r="R4" s="185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6" s="79" customFormat="1" ht="93" customHeight="1">
      <c r="A5" s="71">
        <v>1</v>
      </c>
      <c r="B5" s="72" t="s">
        <v>176</v>
      </c>
      <c r="C5" s="73" t="s">
        <v>6</v>
      </c>
      <c r="D5" s="75">
        <v>2</v>
      </c>
      <c r="E5" s="72" t="s">
        <v>177</v>
      </c>
      <c r="F5" s="72" t="s">
        <v>5</v>
      </c>
      <c r="G5" s="76">
        <v>45121</v>
      </c>
      <c r="H5" s="73" t="s">
        <v>178</v>
      </c>
      <c r="I5" s="74">
        <v>1200</v>
      </c>
      <c r="J5" s="74">
        <v>252</v>
      </c>
      <c r="K5" s="74">
        <f>I5+J5</f>
        <v>1452</v>
      </c>
      <c r="L5" s="75" t="s">
        <v>134</v>
      </c>
      <c r="M5" s="75" t="s">
        <v>132</v>
      </c>
      <c r="N5" s="74">
        <v>9104</v>
      </c>
      <c r="O5" s="74">
        <v>1004.64</v>
      </c>
      <c r="P5" s="74">
        <f>N5+O5</f>
        <v>10108.64</v>
      </c>
      <c r="Q5" s="160">
        <v>0.16769999999999999</v>
      </c>
      <c r="R5" s="77" t="s">
        <v>179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</row>
    <row r="6" spans="1:66" s="79" customFormat="1" ht="93" customHeight="1">
      <c r="A6" s="71">
        <v>2</v>
      </c>
      <c r="B6" s="72" t="s">
        <v>188</v>
      </c>
      <c r="C6" s="73" t="s">
        <v>139</v>
      </c>
      <c r="D6" s="75">
        <v>2</v>
      </c>
      <c r="E6" s="72" t="s">
        <v>190</v>
      </c>
      <c r="F6" s="72" t="s">
        <v>5</v>
      </c>
      <c r="G6" s="76">
        <v>45181</v>
      </c>
      <c r="H6" s="73" t="s">
        <v>191</v>
      </c>
      <c r="I6" s="74">
        <v>138.65</v>
      </c>
      <c r="J6" s="74">
        <v>29.12</v>
      </c>
      <c r="K6" s="74">
        <f>I6+J6</f>
        <v>167.77</v>
      </c>
      <c r="L6" s="75" t="s">
        <v>193</v>
      </c>
      <c r="M6" s="75" t="s">
        <v>192</v>
      </c>
      <c r="N6" s="74">
        <v>3643.09</v>
      </c>
      <c r="O6" s="74">
        <f>N6*0.21</f>
        <v>765.0489</v>
      </c>
      <c r="P6" s="74">
        <f>N6+O6</f>
        <v>4408.1388999999999</v>
      </c>
      <c r="Q6" s="160">
        <v>3.8100000000000002E-2</v>
      </c>
      <c r="R6" s="77" t="s">
        <v>189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66" s="79" customFormat="1" ht="93" customHeight="1">
      <c r="A7" s="71">
        <v>3</v>
      </c>
      <c r="B7" s="72" t="s">
        <v>188</v>
      </c>
      <c r="C7" s="73" t="s">
        <v>139</v>
      </c>
      <c r="D7" s="75">
        <v>2</v>
      </c>
      <c r="E7" s="72" t="s">
        <v>195</v>
      </c>
      <c r="F7" s="72" t="s">
        <v>5</v>
      </c>
      <c r="G7" s="76">
        <v>45181</v>
      </c>
      <c r="H7" s="73" t="s">
        <v>196</v>
      </c>
      <c r="I7" s="74">
        <v>855.37</v>
      </c>
      <c r="J7" s="74">
        <f>I7*0.21</f>
        <v>179.6277</v>
      </c>
      <c r="K7" s="74">
        <f>I7+J7</f>
        <v>1034.9976999999999</v>
      </c>
      <c r="L7" s="75" t="s">
        <v>198</v>
      </c>
      <c r="M7" s="75" t="s">
        <v>197</v>
      </c>
      <c r="N7" s="74">
        <v>8292.25</v>
      </c>
      <c r="O7" s="74">
        <f>N7*0.21</f>
        <v>1741.3724999999999</v>
      </c>
      <c r="P7" s="74">
        <f>N7+O7</f>
        <v>10033.622499999999</v>
      </c>
      <c r="Q7" s="160">
        <v>0.115</v>
      </c>
      <c r="R7" s="77" t="s">
        <v>194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8" spans="1:66" ht="23.25" customHeight="1">
      <c r="A8" s="88"/>
      <c r="B8" s="161"/>
      <c r="C8" s="161"/>
      <c r="D8" s="161"/>
      <c r="E8" s="161"/>
      <c r="F8" s="161"/>
      <c r="G8" s="162"/>
      <c r="H8" s="162"/>
      <c r="I8" s="163">
        <f>SUM(I5:I7)</f>
        <v>2194.02</v>
      </c>
      <c r="J8" s="163">
        <f t="shared" ref="J8:K8" si="0">SUM(J5:J7)</f>
        <v>460.74770000000001</v>
      </c>
      <c r="K8" s="163">
        <f t="shared" si="0"/>
        <v>2654.7676999999999</v>
      </c>
      <c r="L8" s="164"/>
      <c r="M8" s="161"/>
      <c r="N8" s="163">
        <f>SUM(N5:N7)</f>
        <v>21039.34</v>
      </c>
      <c r="O8" s="163">
        <f t="shared" ref="O8:P8" si="1">SUM(O5:O7)</f>
        <v>3511.0614</v>
      </c>
      <c r="P8" s="163">
        <f t="shared" si="1"/>
        <v>24550.401399999999</v>
      </c>
      <c r="Q8" s="165"/>
      <c r="R8" s="166"/>
      <c r="U8" s="80"/>
      <c r="BF8" s="58"/>
      <c r="BG8" s="58"/>
      <c r="BH8" s="58"/>
      <c r="BI8" s="58"/>
      <c r="BJ8" s="58"/>
      <c r="BK8" s="58"/>
      <c r="BL8" s="58"/>
      <c r="BM8" s="58"/>
      <c r="BN8" s="58"/>
    </row>
    <row r="11" spans="1:66">
      <c r="U11" s="85"/>
    </row>
    <row r="12" spans="1:66">
      <c r="U12" s="85"/>
    </row>
  </sheetData>
  <mergeCells count="15">
    <mergeCell ref="R3:R4"/>
    <mergeCell ref="C1:E1"/>
    <mergeCell ref="K1:Z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P3"/>
    <mergeCell ref="Q3:Q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ignoredErrors>
    <ignoredError sqref="H5:H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2023_4T_Contractes_NO_menors</vt:lpstr>
      <vt:lpstr>2023_4T_Contratos_NO_menores_C</vt:lpstr>
      <vt:lpstr>2023_4T Prorrogas</vt:lpstr>
      <vt:lpstr>2023_4T Modificacions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2024-01-31T17:48:43Z</dcterms:modified>
</cp:coreProperties>
</file>