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42C6736A-DB41-4EDA-A129-BA6D1B375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_4T_Dades Estadistiques_v" sheetId="2" r:id="rId1"/>
    <sheet name="2023_4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D21" i="2"/>
  <c r="C21" i="2"/>
  <c r="D16" i="2"/>
  <c r="C16" i="2"/>
  <c r="D11" i="2"/>
  <c r="C11" i="2"/>
  <c r="D6" i="2"/>
  <c r="C6" i="2"/>
  <c r="D16" i="1" l="1"/>
  <c r="D26" i="1" l="1"/>
  <c r="C26" i="1"/>
  <c r="D21" i="1"/>
  <c r="C21" i="1"/>
  <c r="C16" i="1"/>
  <c r="D11" i="1"/>
  <c r="C11" i="1"/>
  <c r="D6" i="1"/>
  <c r="C6" i="1"/>
  <c r="I11" i="1" l="1"/>
  <c r="I10" i="1"/>
  <c r="I9" i="1"/>
  <c r="I8" i="1"/>
  <c r="I11" i="2"/>
  <c r="I10" i="2"/>
  <c r="I9" i="2"/>
  <c r="I8" i="2"/>
  <c r="G10" i="2"/>
  <c r="G9" i="2"/>
  <c r="G8" i="2"/>
  <c r="G8" i="1" l="1"/>
  <c r="G9" i="1"/>
  <c r="G11" i="2"/>
  <c r="G12" i="2" s="1"/>
  <c r="G11" i="1"/>
  <c r="G12" i="1" l="1"/>
  <c r="D27" i="2"/>
  <c r="C27" i="2"/>
  <c r="C27" i="1"/>
  <c r="I12" i="2"/>
  <c r="D27" i="1"/>
  <c r="K8" i="2" l="1"/>
  <c r="K9" i="2"/>
  <c r="K10" i="2"/>
  <c r="K11" i="2"/>
  <c r="H12" i="1"/>
  <c r="J9" i="1" s="1"/>
  <c r="I12" i="1"/>
  <c r="K9" i="1" s="1"/>
  <c r="H12" i="2"/>
  <c r="J10" i="2" l="1"/>
  <c r="J11" i="2"/>
  <c r="J9" i="2"/>
  <c r="K12" i="2"/>
  <c r="J11" i="1"/>
  <c r="J8" i="2"/>
  <c r="K11" i="1"/>
  <c r="K10" i="1"/>
  <c r="K8" i="1"/>
  <c r="J8" i="1"/>
  <c r="J10" i="1"/>
  <c r="J12" i="2" l="1"/>
  <c r="J12" i="1"/>
  <c r="K12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<sst xmlns="http://schemas.openxmlformats.org/spreadsheetml/2006/main" count="98" uniqueCount="66">
  <si>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</si>
  <si>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</si>
  <si>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</si>
  <si>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</si>
  <si>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</si>
  <si>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</si>
  <si>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</si>
  <si>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</si>
  <si>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</si>
  <si>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</si>
  <si>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</si>
  <si>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</si>
  <si>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</si>
  <si>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</si>
  <si>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</si>
  <si>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</si>
  <si>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</si>
  <si>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</si>
  <si>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</si>
  <si>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</si>
  <si>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</si>
  <si>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</si>
  <si>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</si>
  <si>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</si>
  <si>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</si>
  <si>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</si>
  <si>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</si>
  <si>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</si>
  <si>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</si>
  <si>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</si>
  <si>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</si>
  <si>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</si>
  <si>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</si>
  <si>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</si>
  <si>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</si>
  <si>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</si>
  <si>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</si>
  <si>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</si>
  <si>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</si>
  <si>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</si>
  <si>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</si>
  <si>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</si>
  <si>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</si>
  <si>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</si>
  <si>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</si>
  <si>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</si>
  <si>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</si>
  <si>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</si>
  <si>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</si>
  <si>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</si>
  <si>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</si>
  <si>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</si>
  <si>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</si>
  <si>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</si>
  <si>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</si>
  <si>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</si>
  <si>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</si>
  <si>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</si>
  <si>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</si>
  <si>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</si>
  <si>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Basat en Acord Marc/SDA</t>
  </si>
  <si>
    <t>Basado en Acuerdo Marco/SDA</t>
  </si>
  <si>
    <t>BASAT EN ACORD MARC/SDA</t>
  </si>
  <si>
    <t>BASADO EN ACUERDO MARCO/SDA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</si>
  <si>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01/01/2023 al 31/12/2023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</si>
  <si>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l’01/01/2023 al 31/12/2023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</si>
</sst>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wrapText="1"/>
    </xf>
    <xf numFmtId="0" fontId="0" fillId="0" borderId="0" xfId="0"/>
    <xf numFmtId="164" fontId="23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10" borderId="10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97676107480028"/>
          <c:y val="5.179989665127669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'2023_4T_Dades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"/>
          <c:dPt>
            <c:idx val="0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8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'2023_4T_Dades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'2023_4T_Dades Estadistiques_v'!$J$8:$J$11</c:f>
              <c:numCache>
                <c:formatCode>0.00" "%</c:formatCode>
                <c:ptCount val="4"/>
                <c:pt idx="0">
                  <c:v>0.36202153922513969</c:v>
                </c:pt>
                <c:pt idx="1">
                  <c:v>0.28280754789039364</c:v>
                </c:pt>
                <c:pt idx="2">
                  <c:v>7.7014260847099994E-3</c:v>
                </c:pt>
                <c:pt idx="3">
                  <c:v>0.34746948679975664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'2023_4T_Dades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22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9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6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'2023_4T_Dades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'2023_4T_Dades Estadistiques_v'!$K$8:$K$11</c:f>
              <c:numCache>
                <c:formatCode>0.00" "%</c:formatCode>
                <c:ptCount val="4"/>
                <c:pt idx="0">
                  <c:v>0.4129695600938757</c:v>
                </c:pt>
                <c:pt idx="1">
                  <c:v>0.22143078258330973</c:v>
                </c:pt>
                <c:pt idx="2">
                  <c:v>8.8886857825146402E-3</c:v>
                </c:pt>
                <c:pt idx="3">
                  <c:v>0.35671097154030001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'2023_4T_Datos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27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'2023_4T_Datos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'2023_4T_Datos Estadisticos_c'!$J$8:$J$11</c:f>
              <c:numCache>
                <c:formatCode>0.00" "%</c:formatCode>
                <c:ptCount val="4"/>
                <c:pt idx="0">
                  <c:v>0.36202153922513969</c:v>
                </c:pt>
                <c:pt idx="1">
                  <c:v>0.28280754789039364</c:v>
                </c:pt>
                <c:pt idx="2">
                  <c:v>7.7014260847099994E-3</c:v>
                </c:pt>
                <c:pt idx="3">
                  <c:v>0.34746948679975664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'2023_4T_Datos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38"/>
          <c:dPt>
            <c:idx val="0"/>
            <c:bubble3D val="0"/>
            <c:explosion val="23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16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explosion val="17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'2023_4T_Datos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'2023_4T_Datos Estadisticos_c'!$K$8:$K$11</c:f>
              <c:numCache>
                <c:formatCode>0.00" "%</c:formatCode>
                <c:ptCount val="4"/>
                <c:pt idx="0">
                  <c:v>0.4129695600938757</c:v>
                </c:pt>
                <c:pt idx="1">
                  <c:v>0.22143078258330973</c:v>
                </c:pt>
                <c:pt idx="2">
                  <c:v>8.8886857825146402E-3</c:v>
                </c:pt>
                <c:pt idx="3">
                  <c:v>0.35671097154030001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9049" y="719273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zoomScale="95" zoomScaleNormal="95" workbookViewId="0">
      <selection activeCell="C26" sqref="C26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48" t="s">
        <v>65</v>
      </c>
      <c r="D1" s="49"/>
      <c r="E1" s="49"/>
      <c r="F1" s="49"/>
      <c r="G1" s="49"/>
      <c r="H1" s="49"/>
      <c r="I1" s="49"/>
      <c r="J1" s="49"/>
      <c r="K1" s="4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6"/>
      <c r="B2" s="47"/>
      <c r="C2" s="45"/>
      <c r="D2" s="38"/>
      <c r="E2" s="39"/>
      <c r="F2" s="39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50" t="s">
        <v>33</v>
      </c>
      <c r="G3" s="50"/>
      <c r="H3" s="50"/>
      <c r="I3" s="50"/>
      <c r="J3" s="50"/>
      <c r="K3" s="50"/>
    </row>
    <row r="4" spans="1:64" ht="16.5">
      <c r="A4" s="51" t="s">
        <v>34</v>
      </c>
      <c r="B4" s="40" t="s">
        <v>6</v>
      </c>
      <c r="C4" s="13">
        <v>12</v>
      </c>
      <c r="D4" s="14">
        <v>9797.25</v>
      </c>
      <c r="E4" s="15"/>
      <c r="F4" s="52"/>
      <c r="G4" s="52"/>
      <c r="H4" s="52"/>
      <c r="I4" s="52"/>
      <c r="J4" s="52"/>
      <c r="K4" s="52"/>
    </row>
    <row r="5" spans="1:64" ht="16.5">
      <c r="A5" s="51"/>
      <c r="B5" s="40" t="s">
        <v>35</v>
      </c>
      <c r="C5" s="13">
        <v>0</v>
      </c>
      <c r="D5" s="14">
        <v>0</v>
      </c>
      <c r="E5" s="15"/>
      <c r="F5" s="53" t="s">
        <v>36</v>
      </c>
      <c r="G5" s="53" t="s">
        <v>37</v>
      </c>
      <c r="H5" s="54" t="s">
        <v>38</v>
      </c>
      <c r="I5" s="54" t="s">
        <v>39</v>
      </c>
      <c r="J5" s="55" t="s">
        <v>40</v>
      </c>
      <c r="K5" s="55"/>
    </row>
    <row r="6" spans="1:64" ht="19.7" customHeight="1">
      <c r="A6" s="51"/>
      <c r="B6" s="41" t="s">
        <v>41</v>
      </c>
      <c r="C6" s="17">
        <f>+C4+C5</f>
        <v>12</v>
      </c>
      <c r="D6" s="18">
        <f>+D4+D5</f>
        <v>9797.25</v>
      </c>
      <c r="E6" s="15"/>
      <c r="F6" s="53"/>
      <c r="G6" s="53"/>
      <c r="H6" s="54"/>
      <c r="I6" s="54"/>
      <c r="J6" s="54" t="s">
        <v>42</v>
      </c>
      <c r="K6" s="55" t="s">
        <v>43</v>
      </c>
    </row>
    <row r="7" spans="1:64" ht="18.399999999999999" customHeight="1">
      <c r="A7" s="51" t="s">
        <v>44</v>
      </c>
      <c r="B7" s="40" t="s">
        <v>6</v>
      </c>
      <c r="C7" s="13">
        <v>33</v>
      </c>
      <c r="D7" s="14">
        <v>62363.14</v>
      </c>
      <c r="E7" s="15"/>
      <c r="F7" s="53"/>
      <c r="G7" s="53"/>
      <c r="H7" s="54"/>
      <c r="I7" s="54"/>
      <c r="J7" s="54"/>
      <c r="K7" s="55"/>
    </row>
    <row r="8" spans="1:64" ht="16.5">
      <c r="A8" s="51"/>
      <c r="B8" s="40" t="s">
        <v>35</v>
      </c>
      <c r="C8" s="13">
        <v>5</v>
      </c>
      <c r="D8" s="14">
        <v>54656.4</v>
      </c>
      <c r="E8" s="15"/>
      <c r="F8" s="19" t="s">
        <v>17</v>
      </c>
      <c r="G8" s="20">
        <f>C4+C7+C12+C17+C22</f>
        <v>56</v>
      </c>
      <c r="H8" s="21">
        <v>103134.47</v>
      </c>
      <c r="I8" s="21">
        <f>D4+D7+D12+D17+D22</f>
        <v>101934.47</v>
      </c>
      <c r="J8" s="22">
        <f>+H8/$H$12</f>
        <v>0.36202153922513969</v>
      </c>
      <c r="K8" s="23">
        <f>+I8/$I$12</f>
        <v>0.4129695600938757</v>
      </c>
    </row>
    <row r="9" spans="1:64" ht="16.5">
      <c r="A9" s="51"/>
      <c r="B9" s="40" t="s">
        <v>58</v>
      </c>
      <c r="C9" s="13">
        <v>1</v>
      </c>
      <c r="D9" s="14">
        <v>1200</v>
      </c>
      <c r="E9" s="15"/>
      <c r="F9" s="19" t="s">
        <v>45</v>
      </c>
      <c r="G9" s="20">
        <f>C5+C8+C13+C18+C23</f>
        <v>5</v>
      </c>
      <c r="H9" s="21">
        <v>80567.600000000006</v>
      </c>
      <c r="I9" s="21">
        <f>D5+D8+D13+D18+D23</f>
        <v>54656.4</v>
      </c>
      <c r="J9" s="22">
        <f t="shared" ref="J9:J11" si="0">+H9/$H$12</f>
        <v>0.28280754789039364</v>
      </c>
      <c r="K9" s="23">
        <f t="shared" ref="K9:K11" si="1">+I9/$I$12</f>
        <v>0.22143078258330973</v>
      </c>
    </row>
    <row r="10" spans="1:64" ht="16.5">
      <c r="A10" s="51"/>
      <c r="B10" s="40" t="s">
        <v>60</v>
      </c>
      <c r="C10" s="13">
        <v>2</v>
      </c>
      <c r="D10" s="14">
        <v>35397.24</v>
      </c>
      <c r="E10" s="15"/>
      <c r="F10" s="19" t="s">
        <v>59</v>
      </c>
      <c r="G10" s="20">
        <f>C9+C14+C19+C24</f>
        <v>3</v>
      </c>
      <c r="H10" s="21">
        <v>2194.02</v>
      </c>
      <c r="I10" s="21">
        <f>D9+D14+D19+D24</f>
        <v>2194.02</v>
      </c>
      <c r="J10" s="22">
        <f t="shared" si="0"/>
        <v>7.7014260847099994E-3</v>
      </c>
      <c r="K10" s="23">
        <f t="shared" si="1"/>
        <v>8.8886857825146402E-3</v>
      </c>
    </row>
    <row r="11" spans="1:64" ht="16.5">
      <c r="A11" s="51"/>
      <c r="B11" s="41" t="s">
        <v>46</v>
      </c>
      <c r="C11" s="17">
        <f>SUM(C7:C10)</f>
        <v>41</v>
      </c>
      <c r="D11" s="18">
        <f>+D7+D8+D9+D10</f>
        <v>153616.78</v>
      </c>
      <c r="E11" s="15"/>
      <c r="F11" s="24" t="s">
        <v>62</v>
      </c>
      <c r="G11" s="20">
        <f>+C10+C15+C20+C25</f>
        <v>9</v>
      </c>
      <c r="H11" s="21">
        <v>98988.81</v>
      </c>
      <c r="I11" s="21">
        <f>D10+D15+D20+D25</f>
        <v>88048</v>
      </c>
      <c r="J11" s="22">
        <f t="shared" si="0"/>
        <v>0.34746948679975664</v>
      </c>
      <c r="K11" s="23">
        <f t="shared" si="1"/>
        <v>0.35671097154030001</v>
      </c>
    </row>
    <row r="12" spans="1:64" ht="16.5">
      <c r="A12" s="51" t="s">
        <v>47</v>
      </c>
      <c r="B12" s="40" t="s">
        <v>6</v>
      </c>
      <c r="C12" s="13">
        <v>10</v>
      </c>
      <c r="D12" s="14">
        <v>15029.08</v>
      </c>
      <c r="E12" s="15"/>
      <c r="F12" s="42" t="s">
        <v>21</v>
      </c>
      <c r="G12" s="44">
        <f>SUM(G8:G11)</f>
        <v>73</v>
      </c>
      <c r="H12" s="26">
        <f>SUM(H8:H11)</f>
        <v>284884.90000000002</v>
      </c>
      <c r="I12" s="26">
        <f>SUM(I8:I11)</f>
        <v>246832.88999999998</v>
      </c>
      <c r="J12" s="27">
        <f>+J8+J9+J10+J11</f>
        <v>1</v>
      </c>
      <c r="K12" s="28">
        <f>+K8+K9+K10+K11</f>
        <v>1</v>
      </c>
    </row>
    <row r="13" spans="1:64" ht="16.5">
      <c r="A13" s="51"/>
      <c r="B13" s="40" t="s">
        <v>35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51"/>
      <c r="B14" s="40" t="s">
        <v>58</v>
      </c>
      <c r="C14" s="13">
        <v>2</v>
      </c>
      <c r="D14" s="14">
        <v>994.02</v>
      </c>
      <c r="E14" s="15"/>
      <c r="F14" s="11"/>
      <c r="G14" s="11"/>
      <c r="H14" s="11"/>
      <c r="I14" s="11"/>
      <c r="J14" s="11"/>
    </row>
    <row r="15" spans="1:64" ht="16.5">
      <c r="A15" s="51"/>
      <c r="B15" s="40" t="s">
        <v>60</v>
      </c>
      <c r="C15" s="13">
        <v>7</v>
      </c>
      <c r="D15" s="14">
        <v>52650.76</v>
      </c>
      <c r="E15" s="15"/>
      <c r="F15" s="56" t="s">
        <v>48</v>
      </c>
      <c r="G15" s="56"/>
      <c r="H15" s="56"/>
      <c r="I15" s="56"/>
      <c r="J15" s="56"/>
      <c r="K15" s="56"/>
    </row>
    <row r="16" spans="1:64" ht="16.5">
      <c r="A16" s="51"/>
      <c r="B16" s="41" t="s">
        <v>49</v>
      </c>
      <c r="C16" s="17">
        <f>SUM(C12:C15)</f>
        <v>19</v>
      </c>
      <c r="D16" s="18">
        <f>D12+D13+D14+D15</f>
        <v>68673.86</v>
      </c>
      <c r="E16" s="15"/>
      <c r="F16" s="56"/>
      <c r="G16" s="56"/>
      <c r="H16" s="56"/>
      <c r="I16" s="56"/>
      <c r="J16" s="56"/>
      <c r="K16" s="56"/>
    </row>
    <row r="17" spans="1:11" ht="16.5">
      <c r="A17" s="58" t="s">
        <v>50</v>
      </c>
      <c r="B17" s="40" t="s">
        <v>6</v>
      </c>
      <c r="C17" s="13">
        <v>1</v>
      </c>
      <c r="D17" s="14">
        <v>14745</v>
      </c>
      <c r="E17" s="15"/>
      <c r="F17" s="43"/>
      <c r="G17" s="43"/>
      <c r="H17" s="43"/>
      <c r="I17" s="43"/>
      <c r="J17" s="43"/>
      <c r="K17" s="43"/>
    </row>
    <row r="18" spans="1:11" ht="16.5" customHeight="1">
      <c r="A18" s="59"/>
      <c r="B18" s="40" t="s">
        <v>35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9"/>
      <c r="B19" s="40" t="s">
        <v>58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9"/>
      <c r="B20" s="40" t="s">
        <v>60</v>
      </c>
      <c r="C20" s="13">
        <v>0</v>
      </c>
      <c r="D20" s="14">
        <v>0</v>
      </c>
      <c r="E20" s="15"/>
      <c r="F20" s="56" t="s">
        <v>51</v>
      </c>
      <c r="G20" s="56"/>
      <c r="H20" s="56"/>
      <c r="I20" s="56"/>
      <c r="J20" s="56"/>
      <c r="K20" s="56"/>
    </row>
    <row r="21" spans="1:11" ht="16.5">
      <c r="A21" s="60"/>
      <c r="B21" s="41" t="s">
        <v>52</v>
      </c>
      <c r="C21" s="17">
        <f>SUM(C17:C20)</f>
        <v>1</v>
      </c>
      <c r="D21" s="18">
        <f>D17+D18+D19+D20</f>
        <v>14745</v>
      </c>
      <c r="E21" s="11"/>
      <c r="F21" s="56"/>
      <c r="G21" s="56"/>
      <c r="H21" s="56"/>
      <c r="I21" s="56"/>
      <c r="J21" s="56"/>
      <c r="K21" s="56"/>
    </row>
    <row r="22" spans="1:11" ht="16.5">
      <c r="A22" s="51" t="s">
        <v>53</v>
      </c>
      <c r="B22" s="40" t="s">
        <v>6</v>
      </c>
      <c r="C22" s="13">
        <v>0</v>
      </c>
      <c r="D22" s="14">
        <v>0</v>
      </c>
      <c r="E22" s="11"/>
      <c r="F22" s="56"/>
      <c r="G22" s="56"/>
      <c r="H22" s="56"/>
      <c r="I22" s="56"/>
      <c r="J22" s="56"/>
      <c r="K22" s="56"/>
    </row>
    <row r="23" spans="1:11" ht="16.5">
      <c r="A23" s="51"/>
      <c r="B23" s="40" t="s">
        <v>35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1"/>
      <c r="B24" s="40" t="s">
        <v>58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1"/>
      <c r="B25" s="40" t="s">
        <v>60</v>
      </c>
      <c r="C25" s="13">
        <v>0</v>
      </c>
      <c r="D25" s="14">
        <v>0</v>
      </c>
      <c r="E25" s="11"/>
      <c r="F25" s="57"/>
      <c r="G25" s="57"/>
      <c r="H25" s="57"/>
      <c r="I25" s="57"/>
      <c r="J25" s="57"/>
      <c r="K25" s="57"/>
    </row>
    <row r="26" spans="1:11" ht="16.5">
      <c r="A26" s="51"/>
      <c r="B26" s="41" t="s">
        <v>54</v>
      </c>
      <c r="C26" s="17">
        <f>+C22+C23+C24+C25</f>
        <v>0</v>
      </c>
      <c r="D26" s="18">
        <f>+D22+D23+D25</f>
        <v>0</v>
      </c>
      <c r="E26" s="11"/>
      <c r="F26" s="57"/>
      <c r="G26" s="57"/>
      <c r="H26" s="57"/>
      <c r="I26" s="57"/>
      <c r="J26" s="57"/>
      <c r="K26" s="57"/>
    </row>
    <row r="27" spans="1:11" ht="16.5">
      <c r="A27" s="61" t="s">
        <v>55</v>
      </c>
      <c r="B27" s="61"/>
      <c r="C27" s="31">
        <f>+C6+C11+C16+C21+C26</f>
        <v>73</v>
      </c>
      <c r="D27" s="32">
        <f>+D6+D11+D16+D21+D26</f>
        <v>246832.89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7"/>
      <c r="G36" s="57"/>
      <c r="H36" s="57"/>
      <c r="I36" s="57"/>
      <c r="J36" s="57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7"/>
      <c r="G37" s="57"/>
      <c r="H37" s="57"/>
      <c r="I37" s="57"/>
      <c r="J37" s="57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7"/>
      <c r="G38" s="57"/>
      <c r="H38" s="57"/>
      <c r="I38" s="57"/>
      <c r="J38" s="57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7"/>
      <c r="G39" s="57"/>
      <c r="H39" s="57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F25:K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zoomScale="87" zoomScaleNormal="87" workbookViewId="0">
      <selection activeCell="I8" sqref="I8:I11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62" t="s">
        <v>64</v>
      </c>
      <c r="D1" s="62"/>
      <c r="E1" s="62"/>
      <c r="F1" s="62"/>
      <c r="G1" s="62"/>
      <c r="H1" s="62"/>
      <c r="I1" s="62"/>
      <c r="J1" s="62"/>
      <c r="K1" s="62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50" t="s">
        <v>4</v>
      </c>
      <c r="G3" s="50"/>
      <c r="H3" s="50"/>
      <c r="I3" s="50"/>
      <c r="J3" s="50"/>
      <c r="K3" s="50"/>
    </row>
    <row r="4" spans="1:64" ht="16.5">
      <c r="A4" s="63" t="s">
        <v>5</v>
      </c>
      <c r="B4" s="12" t="s">
        <v>6</v>
      </c>
      <c r="C4" s="13">
        <v>12</v>
      </c>
      <c r="D4" s="14">
        <v>9797.25</v>
      </c>
      <c r="E4" s="15"/>
      <c r="F4" s="52"/>
      <c r="G4" s="52"/>
      <c r="H4" s="52"/>
      <c r="I4" s="52"/>
      <c r="J4" s="52"/>
      <c r="K4" s="52"/>
    </row>
    <row r="5" spans="1:64" ht="16.5">
      <c r="A5" s="63"/>
      <c r="B5" s="12" t="s">
        <v>7</v>
      </c>
      <c r="C5" s="13">
        <v>0</v>
      </c>
      <c r="D5" s="14">
        <v>0</v>
      </c>
      <c r="E5" s="15"/>
      <c r="F5" s="53" t="s">
        <v>8</v>
      </c>
      <c r="G5" s="53" t="s">
        <v>9</v>
      </c>
      <c r="H5" s="54" t="s">
        <v>10</v>
      </c>
      <c r="I5" s="54" t="s">
        <v>11</v>
      </c>
      <c r="J5" s="55" t="s">
        <v>12</v>
      </c>
      <c r="K5" s="55"/>
    </row>
    <row r="6" spans="1:64" ht="16.5">
      <c r="A6" s="63"/>
      <c r="B6" s="16" t="s">
        <v>13</v>
      </c>
      <c r="C6" s="17">
        <f>+C4+C5</f>
        <v>12</v>
      </c>
      <c r="D6" s="18">
        <f>+D4+D5</f>
        <v>9797.25</v>
      </c>
      <c r="E6" s="15"/>
      <c r="F6" s="53"/>
      <c r="G6" s="53"/>
      <c r="H6" s="54"/>
      <c r="I6" s="54"/>
      <c r="J6" s="54" t="s">
        <v>14</v>
      </c>
      <c r="K6" s="55" t="s">
        <v>15</v>
      </c>
    </row>
    <row r="7" spans="1:64" ht="16.5">
      <c r="A7" s="63" t="s">
        <v>16</v>
      </c>
      <c r="B7" s="12" t="s">
        <v>6</v>
      </c>
      <c r="C7" s="13">
        <v>33</v>
      </c>
      <c r="D7" s="14">
        <v>62363.14</v>
      </c>
      <c r="E7" s="15"/>
      <c r="F7" s="53"/>
      <c r="G7" s="53"/>
      <c r="H7" s="54"/>
      <c r="I7" s="54"/>
      <c r="J7" s="54"/>
      <c r="K7" s="55"/>
    </row>
    <row r="8" spans="1:64" ht="16.5">
      <c r="A8" s="63"/>
      <c r="B8" s="12" t="s">
        <v>7</v>
      </c>
      <c r="C8" s="13">
        <v>5</v>
      </c>
      <c r="D8" s="14">
        <v>54656.4</v>
      </c>
      <c r="E8" s="15"/>
      <c r="F8" s="19" t="s">
        <v>17</v>
      </c>
      <c r="G8" s="20">
        <f>C4+C7+C12+C17+C22</f>
        <v>56</v>
      </c>
      <c r="H8" s="21">
        <v>103134.47</v>
      </c>
      <c r="I8" s="21">
        <f>D4+D7+D12+D17+D22</f>
        <v>101934.47</v>
      </c>
      <c r="J8" s="22">
        <f>+H8/$H$12</f>
        <v>0.36202153922513969</v>
      </c>
      <c r="K8" s="23">
        <f>+I8/$I$12</f>
        <v>0.4129695600938757</v>
      </c>
    </row>
    <row r="9" spans="1:64" ht="16.5">
      <c r="A9" s="63"/>
      <c r="B9" s="12" t="s">
        <v>56</v>
      </c>
      <c r="C9" s="13">
        <v>1</v>
      </c>
      <c r="D9" s="14">
        <v>1200</v>
      </c>
      <c r="E9" s="15"/>
      <c r="F9" s="19" t="s">
        <v>18</v>
      </c>
      <c r="G9" s="20">
        <f>C5+C8+C13+C18+C23</f>
        <v>5</v>
      </c>
      <c r="H9" s="21">
        <v>80567.600000000006</v>
      </c>
      <c r="I9" s="21">
        <f>D5+D8+D13+D18+D23</f>
        <v>54656.4</v>
      </c>
      <c r="J9" s="22">
        <f>+H9/$H$12</f>
        <v>0.28280754789039364</v>
      </c>
      <c r="K9" s="23">
        <f>+I9/$I$12</f>
        <v>0.22143078258330973</v>
      </c>
    </row>
    <row r="10" spans="1:64" ht="16.5">
      <c r="A10" s="63"/>
      <c r="B10" s="12" t="s">
        <v>61</v>
      </c>
      <c r="C10" s="13">
        <v>2</v>
      </c>
      <c r="D10" s="14">
        <v>35397.24</v>
      </c>
      <c r="E10" s="15"/>
      <c r="F10" s="19" t="s">
        <v>57</v>
      </c>
      <c r="G10" s="20">
        <v>3</v>
      </c>
      <c r="H10" s="21">
        <v>2194.02</v>
      </c>
      <c r="I10" s="21">
        <f>D9+D14+D19+D24</f>
        <v>2194.02</v>
      </c>
      <c r="J10" s="22">
        <f>+H10/$H$12</f>
        <v>7.7014260847099994E-3</v>
      </c>
      <c r="K10" s="23">
        <f>+I10/$I$12</f>
        <v>8.8886857825146402E-3</v>
      </c>
    </row>
    <row r="11" spans="1:64" ht="16.5">
      <c r="A11" s="63"/>
      <c r="B11" s="16" t="s">
        <v>19</v>
      </c>
      <c r="C11" s="17">
        <f>SUM(C7:C10)</f>
        <v>41</v>
      </c>
      <c r="D11" s="18">
        <f>+D7+D8+D9+D10</f>
        <v>153616.78</v>
      </c>
      <c r="E11" s="15"/>
      <c r="F11" s="24" t="s">
        <v>63</v>
      </c>
      <c r="G11" s="20">
        <f>+C10+C15+C20+C25</f>
        <v>9</v>
      </c>
      <c r="H11" s="21">
        <v>98988.81</v>
      </c>
      <c r="I11" s="21">
        <f>D10+D15+D20+D25</f>
        <v>88048</v>
      </c>
      <c r="J11" s="22">
        <f>+H11/$H$12</f>
        <v>0.34746948679975664</v>
      </c>
      <c r="K11" s="23">
        <f>+I11/$I$12</f>
        <v>0.35671097154030001</v>
      </c>
    </row>
    <row r="12" spans="1:64" ht="16.5">
      <c r="A12" s="63" t="s">
        <v>20</v>
      </c>
      <c r="B12" s="12" t="s">
        <v>6</v>
      </c>
      <c r="C12" s="13">
        <v>10</v>
      </c>
      <c r="D12" s="14">
        <v>15029.08</v>
      </c>
      <c r="E12" s="15"/>
      <c r="F12" s="25" t="s">
        <v>21</v>
      </c>
      <c r="G12" s="44">
        <f>+G8+G9+G10+G11</f>
        <v>73</v>
      </c>
      <c r="H12" s="26">
        <f>SUM(H8:H11)</f>
        <v>284884.90000000002</v>
      </c>
      <c r="I12" s="26">
        <f>SUM(I8:I11)</f>
        <v>246832.88999999998</v>
      </c>
      <c r="J12" s="27">
        <f>+J8+J9+J10+J11</f>
        <v>1</v>
      </c>
      <c r="K12" s="28">
        <f>+K8+K9+K10+K11</f>
        <v>1</v>
      </c>
    </row>
    <row r="13" spans="1:64" ht="16.5">
      <c r="A13" s="63"/>
      <c r="B13" s="12" t="s">
        <v>7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63"/>
      <c r="B14" s="12" t="s">
        <v>56</v>
      </c>
      <c r="C14" s="13">
        <v>2</v>
      </c>
      <c r="D14" s="14">
        <v>994.02</v>
      </c>
      <c r="E14" s="15"/>
      <c r="F14" s="11"/>
      <c r="G14" s="11"/>
      <c r="H14" s="11"/>
      <c r="I14" s="11"/>
      <c r="J14" s="11"/>
    </row>
    <row r="15" spans="1:64" ht="16.5">
      <c r="A15" s="63"/>
      <c r="B15" s="12" t="s">
        <v>61</v>
      </c>
      <c r="C15" s="13">
        <v>7</v>
      </c>
      <c r="D15" s="14">
        <v>52650.76</v>
      </c>
      <c r="E15" s="15"/>
      <c r="F15" s="64" t="s">
        <v>22</v>
      </c>
      <c r="G15" s="64"/>
      <c r="H15" s="64"/>
      <c r="I15" s="64"/>
      <c r="J15" s="64"/>
      <c r="K15" s="64"/>
    </row>
    <row r="16" spans="1:64" ht="16.5">
      <c r="A16" s="63"/>
      <c r="B16" s="16" t="s">
        <v>23</v>
      </c>
      <c r="C16" s="17">
        <f>SUM(C12:C15)</f>
        <v>19</v>
      </c>
      <c r="D16" s="18">
        <f>D12+D13+D14+D15</f>
        <v>68673.86</v>
      </c>
      <c r="E16" s="15"/>
      <c r="F16" s="64"/>
      <c r="G16" s="64"/>
      <c r="H16" s="64"/>
      <c r="I16" s="64"/>
      <c r="J16" s="64"/>
      <c r="K16" s="64"/>
    </row>
    <row r="17" spans="1:11" ht="16.5">
      <c r="A17" s="65" t="s">
        <v>24</v>
      </c>
      <c r="B17" s="12" t="s">
        <v>6</v>
      </c>
      <c r="C17" s="13">
        <v>1</v>
      </c>
      <c r="D17" s="14">
        <v>14745</v>
      </c>
      <c r="E17" s="15"/>
      <c r="F17" s="29"/>
      <c r="G17" s="29"/>
      <c r="H17" s="29"/>
      <c r="I17" s="29"/>
      <c r="J17" s="29"/>
      <c r="K17" s="29"/>
    </row>
    <row r="18" spans="1:11" ht="16.5" customHeight="1">
      <c r="A18" s="59"/>
      <c r="B18" s="30" t="s">
        <v>7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9"/>
      <c r="B19" s="30" t="s">
        <v>56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9"/>
      <c r="B20" s="30" t="s">
        <v>61</v>
      </c>
      <c r="C20" s="13">
        <v>0</v>
      </c>
      <c r="D20" s="14">
        <v>0</v>
      </c>
      <c r="E20" s="15"/>
      <c r="F20" s="64" t="s">
        <v>25</v>
      </c>
      <c r="G20" s="64"/>
      <c r="H20" s="64"/>
      <c r="I20" s="64"/>
      <c r="J20" s="64"/>
      <c r="K20" s="64"/>
    </row>
    <row r="21" spans="1:11" ht="16.5">
      <c r="A21" s="60"/>
      <c r="B21" s="16" t="s">
        <v>26</v>
      </c>
      <c r="C21" s="17">
        <f>SUM(C17:C20)</f>
        <v>1</v>
      </c>
      <c r="D21" s="18">
        <f>D17+D18+D19+D20</f>
        <v>14745</v>
      </c>
      <c r="E21" s="11"/>
      <c r="F21" s="64"/>
      <c r="G21" s="64"/>
      <c r="H21" s="64"/>
      <c r="I21" s="64"/>
      <c r="J21" s="64"/>
      <c r="K21" s="64"/>
    </row>
    <row r="22" spans="1:11" ht="16.5">
      <c r="A22" s="63" t="s">
        <v>27</v>
      </c>
      <c r="B22" s="12" t="s">
        <v>6</v>
      </c>
      <c r="C22" s="13">
        <v>0</v>
      </c>
      <c r="D22" s="14">
        <v>0</v>
      </c>
      <c r="E22" s="11"/>
      <c r="F22" s="64"/>
      <c r="G22" s="64"/>
      <c r="H22" s="64"/>
      <c r="I22" s="64"/>
      <c r="J22" s="64"/>
      <c r="K22" s="64"/>
    </row>
    <row r="23" spans="1:11" ht="16.5">
      <c r="A23" s="63"/>
      <c r="B23" s="12" t="s">
        <v>7</v>
      </c>
      <c r="C23" s="13">
        <v>0</v>
      </c>
      <c r="D23" s="14">
        <v>0</v>
      </c>
      <c r="E23" s="11"/>
      <c r="F23" s="64"/>
      <c r="G23" s="64"/>
      <c r="H23" s="64"/>
      <c r="I23" s="64"/>
      <c r="J23" s="64"/>
      <c r="K23" s="64"/>
    </row>
    <row r="24" spans="1:11" ht="16.5">
      <c r="A24" s="63"/>
      <c r="B24" s="12" t="s">
        <v>56</v>
      </c>
      <c r="C24" s="13">
        <v>0</v>
      </c>
      <c r="D24" s="14">
        <v>0</v>
      </c>
      <c r="E24" s="11"/>
      <c r="F24" s="29"/>
      <c r="G24" s="29"/>
      <c r="H24" s="29"/>
      <c r="I24" s="29"/>
      <c r="J24" s="29"/>
      <c r="K24" s="29"/>
    </row>
    <row r="25" spans="1:11" ht="16.5">
      <c r="A25" s="63"/>
      <c r="B25" s="12" t="s">
        <v>61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63"/>
      <c r="B26" s="16" t="s">
        <v>28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61" t="s">
        <v>21</v>
      </c>
      <c r="B27" s="61"/>
      <c r="C27" s="31">
        <f>+C6+C11+C16+C21+C26</f>
        <v>73</v>
      </c>
      <c r="D27" s="32">
        <f>+D6+D11+D16+D21+D26</f>
        <v>246832.89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7"/>
      <c r="G36" s="57"/>
      <c r="H36" s="57"/>
      <c r="I36" s="57"/>
      <c r="J36" s="57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7"/>
      <c r="G37" s="57"/>
      <c r="H37" s="57"/>
      <c r="I37" s="57"/>
      <c r="J37" s="57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7"/>
      <c r="G38" s="57"/>
      <c r="H38" s="57"/>
      <c r="I38" s="57"/>
      <c r="J38" s="57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7"/>
      <c r="G39" s="57"/>
      <c r="H39" s="57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2023_4T_Dades Estadistiques_v</vt:lpstr>
      <vt:lpstr>2023_4T_Datos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2024-02-03T17:55:43Z</dcterms:modified>
</cp:coreProperties>
</file>