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5819B86-FFBA-4B73-B5CE-9FDF5B85CE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_2T_Dades Estadistiques_v" sheetId="2" r:id="rId1"/>
    <sheet name="2024_2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J10" i="1" s="1"/>
  <c r="I11" i="1"/>
  <c r="G11" i="1"/>
  <c r="I10" i="1"/>
  <c r="G10" i="1"/>
  <c r="I9" i="1"/>
  <c r="G9" i="1"/>
  <c r="G8" i="1"/>
  <c r="G8" i="2"/>
  <c r="D26" i="1"/>
  <c r="C26" i="1"/>
  <c r="D21" i="1"/>
  <c r="C21" i="1"/>
  <c r="D16" i="1"/>
  <c r="C16" i="1"/>
  <c r="C11" i="1"/>
  <c r="D11" i="1"/>
  <c r="C6" i="1"/>
  <c r="D4" i="1"/>
  <c r="D6" i="1" s="1"/>
  <c r="D4" i="2"/>
  <c r="C6" i="2"/>
  <c r="D6" i="2"/>
  <c r="D8" i="2"/>
  <c r="D10" i="2"/>
  <c r="C11" i="2"/>
  <c r="D11" i="2"/>
  <c r="D16" i="2"/>
  <c r="C16" i="2"/>
  <c r="C27" i="2" s="1"/>
  <c r="C21" i="2"/>
  <c r="D21" i="2"/>
  <c r="C26" i="2"/>
  <c r="D26" i="2"/>
  <c r="H11" i="2"/>
  <c r="I10" i="2"/>
  <c r="J9" i="1" l="1"/>
  <c r="J11" i="1"/>
  <c r="I12" i="1"/>
  <c r="K9" i="1" s="1"/>
  <c r="D27" i="1"/>
  <c r="G12" i="1"/>
  <c r="C27" i="1"/>
  <c r="D27" i="2"/>
  <c r="J8" i="1"/>
  <c r="G11" i="2"/>
  <c r="I11" i="2"/>
  <c r="G9" i="2"/>
  <c r="I9" i="2"/>
  <c r="J12" i="1" l="1"/>
  <c r="K8" i="1"/>
  <c r="K11" i="1"/>
  <c r="K10" i="1"/>
  <c r="I8" i="2"/>
  <c r="G10" i="2"/>
  <c r="K12" i="1" l="1"/>
  <c r="I12" i="2"/>
  <c r="K8" i="2" l="1"/>
  <c r="K9" i="2"/>
  <c r="K10" i="2"/>
  <c r="K11" i="2"/>
  <c r="H12" i="2"/>
  <c r="J9" i="2" l="1"/>
  <c r="J11" i="2"/>
  <c r="J10" i="2"/>
  <c r="K12" i="2"/>
  <c r="J8" i="2"/>
  <c r="J12" i="2" l="1"/>
  <c r="G12" i="2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<sst xmlns="http://schemas.openxmlformats.org/spreadsheetml/2006/main" count="98" uniqueCount="66">
  <si>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</si>
  <si>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</si>
  <si>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</si>
  <si>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</si>
  <si>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</si>
  <si>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</si>
  <si>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</si>
  <si>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</si>
  <si>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</si>
  <si>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</si>
  <si>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</si>
  <si>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</si>
  <si>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</si>
  <si>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</si>
  <si>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</si>
  <si>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</si>
  <si>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</si>
  <si>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</si>
  <si>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</si>
  <si>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</si>
  <si>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</si>
  <si>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</si>
  <si>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</si>
  <si>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</si>
  <si>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</si>
  <si>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</si>
  <si>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</si>
  <si>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</si>
  <si>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</si>
  <si>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</si>
  <si>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</si>
  <si>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</si>
  <si>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</si>
  <si>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</si>
  <si>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</si>
  <si>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</si>
  <si>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</si>
  <si>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</si>
  <si>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</si>
  <si>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</si>
  <si>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</si>
  <si>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</si>
  <si>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</si>
  <si>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</si>
  <si>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</si>
  <si>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</si>
  <si>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</si>
  <si>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</si>
  <si>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</si>
  <si>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</si>
  <si>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</si>
  <si>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</si>
  <si>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</si>
  <si>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</si>
  <si>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</si>
  <si>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</si>
  <si>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</si>
  <si>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</si>
  <si>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</si>
  <si>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</si>
  <si>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Basado en Acuerdo Marco/SDA</t>
  </si>
  <si>
    <t>BASAT EN ACORD MARC/SDA</t>
  </si>
  <si>
    <t>BASADO EN ACUERDO MARCO/SDA</t>
  </si>
  <si>
    <t>Basat en Acord Marc/SDA/EMP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</si>
  <si>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01/01/2024 al 30/06/2024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</si>
  <si>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l’01/01/2024 al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</si>
</sst>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666666"/>
      </left>
      <right/>
      <top style="thin">
        <color rgb="FF9D2235"/>
      </top>
      <bottom style="thin">
        <color rgb="FF666666"/>
      </bottom>
      <diagonal/>
    </border>
    <border>
      <left/>
      <right/>
      <top style="thin">
        <color rgb="FF9D2235"/>
      </top>
      <bottom style="thin">
        <color rgb="FF666666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2" xfId="0" applyNumberFormat="1" applyFont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164" fontId="26" fillId="9" borderId="17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/>
    </xf>
    <xf numFmtId="164" fontId="23" fillId="10" borderId="11" xfId="0" applyNumberFormat="1" applyFont="1" applyFill="1" applyBorder="1" applyAlignment="1">
      <alignment horizontal="center" vertical="center"/>
    </xf>
    <xf numFmtId="164" fontId="23" fillId="10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11" xfId="0" applyNumberFormat="1" applyFont="1" applyFill="1" applyBorder="1" applyAlignment="1">
      <alignment horizontal="center" vertical="center" wrapText="1"/>
    </xf>
    <xf numFmtId="164" fontId="23" fillId="10" borderId="12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'2024_2T_Dades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"/>
          <c:dPt>
            <c:idx val="0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8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'2024_2T_Dades Estadistiques_v'!$J$8:$J$11</c:f>
              <c:numCache>
                <c:formatCode>0.00" "%</c:formatCode>
                <c:ptCount val="4"/>
                <c:pt idx="0">
                  <c:v>0.24475720541886137</c:v>
                </c:pt>
                <c:pt idx="1">
                  <c:v>0</c:v>
                </c:pt>
                <c:pt idx="2">
                  <c:v>0</c:v>
                </c:pt>
                <c:pt idx="3">
                  <c:v>0.75524279458113852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'2024_2T_Dades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'2024_2T_Dades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'2024_2T_Dades Estadistiques_v'!$K$8:$K$11</c:f>
              <c:numCache>
                <c:formatCode>0.00" "%</c:formatCode>
                <c:ptCount val="4"/>
                <c:pt idx="0">
                  <c:v>0.18562062946807767</c:v>
                </c:pt>
                <c:pt idx="1">
                  <c:v>0.27938460580811475</c:v>
                </c:pt>
                <c:pt idx="2">
                  <c:v>0</c:v>
                </c:pt>
                <c:pt idx="3">
                  <c:v>0.53499476472380769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'2024_2T_Datos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'2024_2T_Datos Estadisticos_c'!$J$8:$J$11</c:f>
              <c:numCache>
                <c:formatCode>0.00" "%</c:formatCode>
                <c:ptCount val="4"/>
                <c:pt idx="0">
                  <c:v>0.14717062897267361</c:v>
                </c:pt>
                <c:pt idx="1">
                  <c:v>0.26484216490014406</c:v>
                </c:pt>
                <c:pt idx="2">
                  <c:v>0</c:v>
                </c:pt>
                <c:pt idx="3">
                  <c:v>0.58798720612718236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'2024_2T_Datos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'2024_2T_Datos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'2024_2T_Datos Estadisticos_c'!$K$8:$K$11</c:f>
              <c:numCache>
                <c:formatCode>0.00" "%</c:formatCode>
                <c:ptCount val="4"/>
                <c:pt idx="0">
                  <c:v>0.15490125681430222</c:v>
                </c:pt>
                <c:pt idx="1">
                  <c:v>0.27457696884041477</c:v>
                </c:pt>
                <c:pt idx="2">
                  <c:v>0</c:v>
                </c:pt>
                <c:pt idx="3">
                  <c:v>0.57052177434528306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9049" y="719273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zoomScale="95" zoomScaleNormal="95" workbookViewId="0">
      <selection activeCell="D12" sqref="D12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48" t="s">
        <v>65</v>
      </c>
      <c r="D1" s="49"/>
      <c r="E1" s="49"/>
      <c r="F1" s="49"/>
      <c r="G1" s="49"/>
      <c r="H1" s="49"/>
      <c r="I1" s="49"/>
      <c r="J1" s="49"/>
      <c r="K1" s="4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0" t="s">
        <v>33</v>
      </c>
      <c r="G3" s="50"/>
      <c r="H3" s="50"/>
      <c r="I3" s="50"/>
      <c r="J3" s="50"/>
      <c r="K3" s="50"/>
    </row>
    <row r="4" spans="1:64" ht="16.5">
      <c r="A4" s="51" t="s">
        <v>34</v>
      </c>
      <c r="B4" s="40" t="s">
        <v>6</v>
      </c>
      <c r="C4" s="13">
        <v>11</v>
      </c>
      <c r="D4" s="14">
        <f>3274.67+76.91</f>
        <v>3351.58</v>
      </c>
      <c r="E4" s="15"/>
      <c r="F4" s="54"/>
      <c r="G4" s="54"/>
      <c r="H4" s="54"/>
      <c r="I4" s="54"/>
      <c r="J4" s="54"/>
      <c r="K4" s="54"/>
    </row>
    <row r="5" spans="1:64" ht="16.5">
      <c r="A5" s="52"/>
      <c r="B5" s="40" t="s">
        <v>35</v>
      </c>
      <c r="C5" s="13">
        <v>0</v>
      </c>
      <c r="D5" s="14">
        <v>0</v>
      </c>
      <c r="E5" s="15"/>
      <c r="F5" s="55" t="s">
        <v>36</v>
      </c>
      <c r="G5" s="55" t="s">
        <v>37</v>
      </c>
      <c r="H5" s="56" t="s">
        <v>38</v>
      </c>
      <c r="I5" s="56" t="s">
        <v>39</v>
      </c>
      <c r="J5" s="57" t="s">
        <v>40</v>
      </c>
      <c r="K5" s="57"/>
    </row>
    <row r="6" spans="1:64" ht="19.7" customHeight="1">
      <c r="A6" s="53"/>
      <c r="B6" s="41" t="s">
        <v>41</v>
      </c>
      <c r="C6" s="17">
        <f>+C4+C5</f>
        <v>11</v>
      </c>
      <c r="D6" s="18">
        <f>+D4+D5</f>
        <v>3351.58</v>
      </c>
      <c r="E6" s="15"/>
      <c r="F6" s="55"/>
      <c r="G6" s="55"/>
      <c r="H6" s="56"/>
      <c r="I6" s="56"/>
      <c r="J6" s="56" t="s">
        <v>42</v>
      </c>
      <c r="K6" s="57" t="s">
        <v>43</v>
      </c>
    </row>
    <row r="7" spans="1:64" ht="18.399999999999999" customHeight="1">
      <c r="A7" s="51" t="s">
        <v>44</v>
      </c>
      <c r="B7" s="40" t="s">
        <v>6</v>
      </c>
      <c r="C7" s="13">
        <v>11</v>
      </c>
      <c r="D7" s="14">
        <v>33631.96</v>
      </c>
      <c r="E7" s="15"/>
      <c r="F7" s="55"/>
      <c r="G7" s="55"/>
      <c r="H7" s="56"/>
      <c r="I7" s="56"/>
      <c r="J7" s="56"/>
      <c r="K7" s="57"/>
    </row>
    <row r="8" spans="1:64" ht="16.5">
      <c r="A8" s="52"/>
      <c r="B8" s="40" t="s">
        <v>35</v>
      </c>
      <c r="C8" s="13">
        <v>3</v>
      </c>
      <c r="D8" s="14">
        <f>29500+23000+8900</f>
        <v>61400</v>
      </c>
      <c r="E8" s="15"/>
      <c r="F8" s="19" t="s">
        <v>17</v>
      </c>
      <c r="G8" s="20">
        <f>C4+C7+C12+C17+C22</f>
        <v>24</v>
      </c>
      <c r="H8" s="21">
        <v>40793.61</v>
      </c>
      <c r="I8" s="21">
        <f>D4+D7+D12+D17+D22</f>
        <v>40793.61</v>
      </c>
      <c r="J8" s="22">
        <f>+H8/$H$12</f>
        <v>0.24475720541886137</v>
      </c>
      <c r="K8" s="23">
        <f>+I8/$I$12</f>
        <v>0.18562062946807767</v>
      </c>
    </row>
    <row r="9" spans="1:64" ht="16.5">
      <c r="A9" s="52"/>
      <c r="B9" s="40" t="s">
        <v>58</v>
      </c>
      <c r="C9" s="13">
        <v>0</v>
      </c>
      <c r="D9" s="14">
        <v>0</v>
      </c>
      <c r="E9" s="15"/>
      <c r="F9" s="19" t="s">
        <v>45</v>
      </c>
      <c r="G9" s="20">
        <f>C5+C8+C13+C18+C23</f>
        <v>3</v>
      </c>
      <c r="H9" s="21">
        <v>0</v>
      </c>
      <c r="I9" s="21">
        <f>D5+D8+D13+D18+D23</f>
        <v>61400</v>
      </c>
      <c r="J9" s="22">
        <f t="shared" ref="J9:J10" si="0">+H9/$H$12</f>
        <v>0</v>
      </c>
      <c r="K9" s="23">
        <f t="shared" ref="K9:K11" si="1">+I9/$I$12</f>
        <v>0.27938460580811475</v>
      </c>
    </row>
    <row r="10" spans="1:64" ht="16.5">
      <c r="A10" s="52"/>
      <c r="B10" s="40" t="s">
        <v>63</v>
      </c>
      <c r="C10" s="13">
        <v>1</v>
      </c>
      <c r="D10" s="14">
        <f>100305.92+5589.6+11166.54</f>
        <v>117062.06</v>
      </c>
      <c r="E10" s="15"/>
      <c r="F10" s="19" t="s">
        <v>59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3"/>
      <c r="B11" s="41" t="s">
        <v>46</v>
      </c>
      <c r="C11" s="17">
        <f>SUM(C7:C10)</f>
        <v>15</v>
      </c>
      <c r="D11" s="18">
        <f>+D7+D8+D9+D10</f>
        <v>212094.02</v>
      </c>
      <c r="E11" s="15"/>
      <c r="F11" s="24" t="s">
        <v>61</v>
      </c>
      <c r="G11" s="20">
        <f>C10+C15+C20+C25</f>
        <v>3</v>
      </c>
      <c r="H11" s="21">
        <f>106305.92+19570.17</f>
        <v>125876.09</v>
      </c>
      <c r="I11" s="21">
        <f>D10+D15+D20+D25</f>
        <v>117575.12</v>
      </c>
      <c r="J11" s="22">
        <f>+H11/$H$12</f>
        <v>0.75524279458113852</v>
      </c>
      <c r="K11" s="23">
        <f t="shared" si="1"/>
        <v>0.53499476472380769</v>
      </c>
    </row>
    <row r="12" spans="1:64" ht="16.5">
      <c r="A12" s="51" t="s">
        <v>47</v>
      </c>
      <c r="B12" s="40" t="s">
        <v>6</v>
      </c>
      <c r="C12" s="13">
        <v>2</v>
      </c>
      <c r="D12" s="14">
        <v>3810.07</v>
      </c>
      <c r="E12" s="15"/>
      <c r="F12" s="42" t="s">
        <v>21</v>
      </c>
      <c r="G12" s="44">
        <f>SUM(G8:G11)</f>
        <v>30</v>
      </c>
      <c r="H12" s="26">
        <f>SUM(H8:H11)</f>
        <v>166669.70000000001</v>
      </c>
      <c r="I12" s="26">
        <f>SUM(I8:I11)</f>
        <v>219768.72999999998</v>
      </c>
      <c r="J12" s="27">
        <f>+J8+J9+J10+J11</f>
        <v>0.99999999999999989</v>
      </c>
      <c r="K12" s="28">
        <f>+K8+K9+K10+K11</f>
        <v>1</v>
      </c>
    </row>
    <row r="13" spans="1:64" ht="16.5">
      <c r="A13" s="52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2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2"/>
      <c r="B15" s="40" t="s">
        <v>63</v>
      </c>
      <c r="C15" s="13">
        <v>2</v>
      </c>
      <c r="D15" s="14">
        <v>513.05999999999995</v>
      </c>
      <c r="E15" s="15"/>
      <c r="F15" s="58" t="s">
        <v>48</v>
      </c>
      <c r="G15" s="58"/>
      <c r="H15" s="58"/>
      <c r="I15" s="58"/>
      <c r="J15" s="58"/>
      <c r="K15" s="58"/>
    </row>
    <row r="16" spans="1:64" ht="16.5" customHeight="1">
      <c r="A16" s="53"/>
      <c r="B16" s="41" t="s">
        <v>49</v>
      </c>
      <c r="C16" s="17">
        <f>SUM(C12:C15)</f>
        <v>4</v>
      </c>
      <c r="D16" s="18">
        <f>D12+D13+D14+D15</f>
        <v>4323.13</v>
      </c>
      <c r="E16" s="15"/>
      <c r="F16" s="58"/>
      <c r="G16" s="58"/>
      <c r="H16" s="58"/>
      <c r="I16" s="58"/>
      <c r="J16" s="58"/>
      <c r="K16" s="58"/>
    </row>
    <row r="17" spans="1:11" ht="16.5" customHeight="1">
      <c r="A17" s="60" t="s">
        <v>50</v>
      </c>
      <c r="B17" s="40" t="s">
        <v>6</v>
      </c>
      <c r="C17" s="13">
        <v>0</v>
      </c>
      <c r="D17" s="14">
        <v>0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61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61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61"/>
      <c r="B20" s="40" t="s">
        <v>63</v>
      </c>
      <c r="C20" s="13">
        <v>0</v>
      </c>
      <c r="D20" s="14">
        <v>0</v>
      </c>
      <c r="E20" s="15"/>
      <c r="F20" s="58" t="s">
        <v>51</v>
      </c>
      <c r="G20" s="58"/>
      <c r="H20" s="58"/>
      <c r="I20" s="58"/>
      <c r="J20" s="58"/>
      <c r="K20" s="58"/>
    </row>
    <row r="21" spans="1:11" ht="16.5">
      <c r="A21" s="62"/>
      <c r="B21" s="41" t="s">
        <v>52</v>
      </c>
      <c r="C21" s="17">
        <f>SUM(C17:C20)</f>
        <v>0</v>
      </c>
      <c r="D21" s="18">
        <f>D17+D18+D19+D20</f>
        <v>0</v>
      </c>
      <c r="E21" s="11"/>
      <c r="F21" s="58"/>
      <c r="G21" s="58"/>
      <c r="H21" s="58"/>
      <c r="I21" s="58"/>
      <c r="J21" s="58"/>
      <c r="K21" s="58"/>
    </row>
    <row r="22" spans="1:11" ht="16.5">
      <c r="A22" s="51" t="s">
        <v>53</v>
      </c>
      <c r="B22" s="40" t="s">
        <v>6</v>
      </c>
      <c r="C22" s="13">
        <v>0</v>
      </c>
      <c r="D22" s="14">
        <v>0</v>
      </c>
      <c r="E22" s="11"/>
      <c r="F22" s="58"/>
      <c r="G22" s="58"/>
      <c r="H22" s="58"/>
      <c r="I22" s="58"/>
      <c r="J22" s="58"/>
      <c r="K22" s="58"/>
    </row>
    <row r="23" spans="1:11" ht="16.5">
      <c r="A23" s="52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2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2"/>
      <c r="B25" s="40" t="s">
        <v>63</v>
      </c>
      <c r="C25" s="13">
        <v>0</v>
      </c>
      <c r="D25" s="14">
        <v>0</v>
      </c>
      <c r="E25" s="11"/>
      <c r="F25" s="59"/>
      <c r="G25" s="59"/>
      <c r="H25" s="59"/>
      <c r="I25" s="59"/>
      <c r="J25" s="59"/>
      <c r="K25" s="59"/>
    </row>
    <row r="26" spans="1:11" ht="16.5">
      <c r="A26" s="53"/>
      <c r="B26" s="41" t="s">
        <v>54</v>
      </c>
      <c r="C26" s="17">
        <f>+C22+C23+C24+C25</f>
        <v>0</v>
      </c>
      <c r="D26" s="18">
        <f>+D22+D23+D25</f>
        <v>0</v>
      </c>
      <c r="E26" s="11"/>
      <c r="F26" s="59"/>
      <c r="G26" s="59"/>
      <c r="H26" s="59"/>
      <c r="I26" s="59"/>
      <c r="J26" s="59"/>
      <c r="K26" s="59"/>
    </row>
    <row r="27" spans="1:11" ht="16.5">
      <c r="A27" s="63" t="s">
        <v>55</v>
      </c>
      <c r="B27" s="64"/>
      <c r="C27" s="31">
        <f>+C6+C11+C16+C21+C26</f>
        <v>30</v>
      </c>
      <c r="D27" s="32">
        <f>+D6+D11+D16+D21+D26</f>
        <v>219768.72999999998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9"/>
      <c r="G36" s="59"/>
      <c r="H36" s="59"/>
      <c r="I36" s="59"/>
      <c r="J36" s="5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9"/>
      <c r="G37" s="59"/>
      <c r="H37" s="59"/>
      <c r="I37" s="59"/>
      <c r="J37" s="5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9"/>
      <c r="G38" s="59"/>
      <c r="H38" s="59"/>
      <c r="I38" s="59"/>
      <c r="J38" s="5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9"/>
      <c r="G39" s="59"/>
      <c r="H39" s="5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topLeftCell="A8" zoomScale="87" zoomScaleNormal="87" workbookViewId="0">
      <selection activeCell="J19" sqref="J19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5" t="s">
        <v>64</v>
      </c>
      <c r="D1" s="65"/>
      <c r="E1" s="65"/>
      <c r="F1" s="65"/>
      <c r="G1" s="65"/>
      <c r="H1" s="65"/>
      <c r="I1" s="65"/>
      <c r="J1" s="65"/>
      <c r="K1" s="65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0" t="s">
        <v>4</v>
      </c>
      <c r="G3" s="50"/>
      <c r="H3" s="50"/>
      <c r="I3" s="50"/>
      <c r="J3" s="50"/>
      <c r="K3" s="50"/>
    </row>
    <row r="4" spans="1:64" ht="16.5">
      <c r="A4" s="66" t="s">
        <v>5</v>
      </c>
      <c r="B4" s="12" t="s">
        <v>6</v>
      </c>
      <c r="C4" s="13">
        <v>11</v>
      </c>
      <c r="D4" s="14">
        <f>3274.67+76.91</f>
        <v>3351.58</v>
      </c>
      <c r="E4" s="15"/>
      <c r="F4" s="54"/>
      <c r="G4" s="54"/>
      <c r="H4" s="54"/>
      <c r="I4" s="54"/>
      <c r="J4" s="54"/>
      <c r="K4" s="54"/>
    </row>
    <row r="5" spans="1:64" ht="16.5">
      <c r="A5" s="67"/>
      <c r="B5" s="12" t="s">
        <v>7</v>
      </c>
      <c r="C5" s="13">
        <v>0</v>
      </c>
      <c r="D5" s="14">
        <v>0</v>
      </c>
      <c r="E5" s="15"/>
      <c r="F5" s="55" t="s">
        <v>8</v>
      </c>
      <c r="G5" s="55" t="s">
        <v>9</v>
      </c>
      <c r="H5" s="56" t="s">
        <v>10</v>
      </c>
      <c r="I5" s="56" t="s">
        <v>11</v>
      </c>
      <c r="J5" s="57" t="s">
        <v>12</v>
      </c>
      <c r="K5" s="57"/>
    </row>
    <row r="6" spans="1:64" ht="16.5">
      <c r="A6" s="68"/>
      <c r="B6" s="16" t="s">
        <v>13</v>
      </c>
      <c r="C6" s="17">
        <f>+C4+C5</f>
        <v>11</v>
      </c>
      <c r="D6" s="18">
        <f>+D4+D5</f>
        <v>3351.58</v>
      </c>
      <c r="E6" s="15"/>
      <c r="F6" s="55"/>
      <c r="G6" s="55"/>
      <c r="H6" s="56"/>
      <c r="I6" s="56"/>
      <c r="J6" s="56" t="s">
        <v>14</v>
      </c>
      <c r="K6" s="57" t="s">
        <v>15</v>
      </c>
    </row>
    <row r="7" spans="1:64" ht="16.5">
      <c r="A7" s="66" t="s">
        <v>16</v>
      </c>
      <c r="B7" s="12" t="s">
        <v>6</v>
      </c>
      <c r="C7" s="13">
        <v>11</v>
      </c>
      <c r="D7" s="14">
        <v>33148.620000000003</v>
      </c>
      <c r="E7" s="15"/>
      <c r="F7" s="55"/>
      <c r="G7" s="55"/>
      <c r="H7" s="56"/>
      <c r="I7" s="56"/>
      <c r="J7" s="56"/>
      <c r="K7" s="57"/>
    </row>
    <row r="8" spans="1:64" ht="16.5">
      <c r="A8" s="67"/>
      <c r="B8" s="12" t="s">
        <v>7</v>
      </c>
      <c r="C8" s="13">
        <v>4</v>
      </c>
      <c r="D8" s="14">
        <v>72310.490000000005</v>
      </c>
      <c r="E8" s="15"/>
      <c r="F8" s="19" t="s">
        <v>17</v>
      </c>
      <c r="G8" s="20">
        <f>C4+C7+C12+C17+C22</f>
        <v>25</v>
      </c>
      <c r="H8" s="21">
        <v>40793.61</v>
      </c>
      <c r="I8" s="21">
        <v>40793.61</v>
      </c>
      <c r="J8" s="22">
        <f>+H8/$H$12</f>
        <v>0.14717062897267361</v>
      </c>
      <c r="K8" s="23">
        <f>+I8/$I$12</f>
        <v>0.15490125681430222</v>
      </c>
    </row>
    <row r="9" spans="1:64" ht="16.5">
      <c r="A9" s="67"/>
      <c r="B9" s="12" t="s">
        <v>56</v>
      </c>
      <c r="C9" s="13">
        <v>0</v>
      </c>
      <c r="D9" s="14">
        <v>0</v>
      </c>
      <c r="E9" s="15"/>
      <c r="F9" s="19" t="s">
        <v>18</v>
      </c>
      <c r="G9" s="20">
        <f>C5+C8+C13+C18+C23</f>
        <v>4</v>
      </c>
      <c r="H9" s="21">
        <v>73410.490000000005</v>
      </c>
      <c r="I9" s="21">
        <f>D5+D8+D13+D18+D23</f>
        <v>72310.490000000005</v>
      </c>
      <c r="J9" s="22">
        <f t="shared" ref="J9:J11" si="0">+H9/$H$12</f>
        <v>0.26484216490014406</v>
      </c>
      <c r="K9" s="23">
        <f t="shared" ref="K9:K11" si="1">+I9/$I$12</f>
        <v>0.27457696884041477</v>
      </c>
    </row>
    <row r="10" spans="1:64" ht="16.5">
      <c r="A10" s="67"/>
      <c r="B10" s="12" t="s">
        <v>60</v>
      </c>
      <c r="C10" s="13">
        <v>3</v>
      </c>
      <c r="D10" s="14">
        <v>117062.06</v>
      </c>
      <c r="E10" s="15"/>
      <c r="F10" s="19" t="s">
        <v>57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68"/>
      <c r="B11" s="16" t="s">
        <v>19</v>
      </c>
      <c r="C11" s="17">
        <f>SUM(C7:C10)</f>
        <v>18</v>
      </c>
      <c r="D11" s="18">
        <f>+D7+D8+D9+D10</f>
        <v>222521.17</v>
      </c>
      <c r="E11" s="15"/>
      <c r="F11" s="24" t="s">
        <v>62</v>
      </c>
      <c r="G11" s="20">
        <f>C10+C15+C20+C25</f>
        <v>7</v>
      </c>
      <c r="H11" s="21">
        <v>162981.71</v>
      </c>
      <c r="I11" s="21">
        <f>D10+D15+D20+D25</f>
        <v>150248.25</v>
      </c>
      <c r="J11" s="22">
        <f t="shared" si="0"/>
        <v>0.58798720612718236</v>
      </c>
      <c r="K11" s="23">
        <f t="shared" si="1"/>
        <v>0.57052177434528306</v>
      </c>
    </row>
    <row r="12" spans="1:64" ht="16.5">
      <c r="A12" s="66" t="s">
        <v>20</v>
      </c>
      <c r="B12" s="12" t="s">
        <v>6</v>
      </c>
      <c r="C12" s="13">
        <v>3</v>
      </c>
      <c r="D12" s="14">
        <v>4293.41</v>
      </c>
      <c r="E12" s="15"/>
      <c r="F12" s="25" t="s">
        <v>21</v>
      </c>
      <c r="G12" s="44">
        <f>SUM(G8:G11)</f>
        <v>36</v>
      </c>
      <c r="H12" s="26">
        <f>SUM(H8:H11)</f>
        <v>277185.81</v>
      </c>
      <c r="I12" s="26">
        <f>SUM(I8:I11)</f>
        <v>263352.34999999998</v>
      </c>
      <c r="J12" s="27">
        <f>+J8+J9+J10+J11</f>
        <v>1</v>
      </c>
      <c r="K12" s="28">
        <f>+K8+K9+K10+K11</f>
        <v>1</v>
      </c>
    </row>
    <row r="13" spans="1:64" ht="16.5">
      <c r="A13" s="67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7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7"/>
      <c r="B15" s="12" t="s">
        <v>60</v>
      </c>
      <c r="C15" s="13">
        <v>4</v>
      </c>
      <c r="D15" s="14">
        <v>33186.19</v>
      </c>
      <c r="E15" s="15"/>
      <c r="F15" s="69" t="s">
        <v>22</v>
      </c>
      <c r="G15" s="69"/>
      <c r="H15" s="69"/>
      <c r="I15" s="69"/>
      <c r="J15" s="69"/>
      <c r="K15" s="69"/>
    </row>
    <row r="16" spans="1:64" ht="16.5">
      <c r="A16" s="68"/>
      <c r="B16" s="16" t="s">
        <v>23</v>
      </c>
      <c r="C16" s="17">
        <f>SUM(C12:C15)</f>
        <v>7</v>
      </c>
      <c r="D16" s="18">
        <f>D12+D13+D14+D15</f>
        <v>37479.600000000006</v>
      </c>
      <c r="E16" s="15"/>
      <c r="F16" s="69"/>
      <c r="G16" s="69"/>
      <c r="H16" s="69"/>
      <c r="I16" s="69"/>
      <c r="J16" s="69"/>
      <c r="K16" s="69"/>
    </row>
    <row r="17" spans="1:11" ht="16.5" customHeight="1">
      <c r="A17" s="70" t="s">
        <v>24</v>
      </c>
      <c r="B17" s="12" t="s">
        <v>6</v>
      </c>
      <c r="C17" s="13">
        <v>0</v>
      </c>
      <c r="D17" s="14">
        <v>0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71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71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71"/>
      <c r="B20" s="30" t="s">
        <v>60</v>
      </c>
      <c r="C20" s="13">
        <v>0</v>
      </c>
      <c r="D20" s="14">
        <v>0</v>
      </c>
      <c r="E20" s="15"/>
      <c r="F20" s="69" t="s">
        <v>25</v>
      </c>
      <c r="G20" s="69"/>
      <c r="H20" s="69"/>
      <c r="I20" s="69"/>
      <c r="J20" s="69"/>
      <c r="K20" s="69"/>
    </row>
    <row r="21" spans="1:11" ht="16.5">
      <c r="A21" s="72"/>
      <c r="B21" s="16" t="s">
        <v>26</v>
      </c>
      <c r="C21" s="17">
        <f>SUM(C17:C20)</f>
        <v>0</v>
      </c>
      <c r="D21" s="18">
        <f>D17+D18+D19+D20</f>
        <v>0</v>
      </c>
      <c r="E21" s="11"/>
      <c r="F21" s="69"/>
      <c r="G21" s="69"/>
      <c r="H21" s="69"/>
      <c r="I21" s="69"/>
      <c r="J21" s="69"/>
      <c r="K21" s="69"/>
    </row>
    <row r="22" spans="1:11" ht="16.5">
      <c r="A22" s="66" t="s">
        <v>27</v>
      </c>
      <c r="B22" s="12" t="s">
        <v>6</v>
      </c>
      <c r="C22" s="13">
        <v>0</v>
      </c>
      <c r="D22" s="14">
        <v>0</v>
      </c>
      <c r="E22" s="11"/>
      <c r="F22" s="69"/>
      <c r="G22" s="69"/>
      <c r="H22" s="69"/>
      <c r="I22" s="69"/>
      <c r="J22" s="69"/>
      <c r="K22" s="69"/>
    </row>
    <row r="23" spans="1:11" ht="16.5">
      <c r="A23" s="67"/>
      <c r="B23" s="12" t="s">
        <v>7</v>
      </c>
      <c r="C23" s="13">
        <v>0</v>
      </c>
      <c r="D23" s="14">
        <v>0</v>
      </c>
      <c r="E23" s="11"/>
      <c r="F23" s="69"/>
      <c r="G23" s="69"/>
      <c r="H23" s="69"/>
      <c r="I23" s="69"/>
      <c r="J23" s="69"/>
      <c r="K23" s="69"/>
    </row>
    <row r="24" spans="1:11" ht="16.5">
      <c r="A24" s="67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7"/>
      <c r="B25" s="12" t="s">
        <v>60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8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63" t="s">
        <v>21</v>
      </c>
      <c r="B27" s="64"/>
      <c r="C27" s="31">
        <f>+C6+C11+C16+C21+C26</f>
        <v>36</v>
      </c>
      <c r="D27" s="32">
        <f>+D6+D11+D16+D21+D26</f>
        <v>263352.34999999998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9"/>
      <c r="G36" s="59"/>
      <c r="H36" s="59"/>
      <c r="I36" s="59"/>
      <c r="J36" s="5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9"/>
      <c r="G37" s="59"/>
      <c r="H37" s="59"/>
      <c r="I37" s="59"/>
      <c r="J37" s="5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9"/>
      <c r="G38" s="59"/>
      <c r="H38" s="59"/>
      <c r="I38" s="59"/>
      <c r="J38" s="5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9"/>
      <c r="G39" s="59"/>
      <c r="H39" s="5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2024_2T_Dades Estadistiques_v</vt:lpstr>
      <vt:lpstr>2024_2T_Datos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2024-09-26T10:38:55Z</dcterms:modified>
</cp:coreProperties>
</file>