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FBCA9478-497D-4929-9A53-ED9EB8723A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_3T_Contractes_NO_menors" sheetId="7" r:id="rId1"/>
    <sheet name="2024_3T_Contratos_NO_menores_C" sheetId="2" r:id="rId2"/>
    <sheet name="2024_3T Prorrogas" sheetId="4" r:id="rId3"/>
    <sheet name="2024_3T Modificacions" sheetId="8" r:id="rId4"/>
  </sheets>
  <definedNames>
    <definedName name="_Hlk73716992" localSheetId="3">'2024_3T Modificacions'!#REF!</definedName>
    <definedName name="_Hlk73716992" localSheetId="2">'2024_3T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7" l="1"/>
  <c r="W20" i="7" s="1"/>
  <c r="U20" i="7"/>
  <c r="T20" i="7"/>
  <c r="V20" i="2"/>
  <c r="W20" i="2" s="1"/>
  <c r="U20" i="2"/>
  <c r="T20" i="2"/>
  <c r="N16" i="2"/>
  <c r="N17" i="2"/>
  <c r="N18" i="2"/>
  <c r="N19" i="2"/>
  <c r="Q16" i="2"/>
  <c r="Q17" i="2"/>
  <c r="Q19" i="2"/>
  <c r="L20" i="7"/>
  <c r="M20" i="2"/>
  <c r="L20" i="2"/>
  <c r="K20" i="2"/>
  <c r="J20" i="2"/>
  <c r="M20" i="7"/>
  <c r="K20" i="7"/>
  <c r="J20" i="7"/>
  <c r="W15" i="7"/>
  <c r="Q15" i="7"/>
  <c r="V14" i="7"/>
  <c r="W14" i="7" s="1"/>
  <c r="U14" i="7"/>
  <c r="Q14" i="7"/>
  <c r="W13" i="7"/>
  <c r="Q13" i="7"/>
  <c r="W12" i="7"/>
  <c r="Q12" i="7"/>
  <c r="W11" i="7"/>
  <c r="Q11" i="7"/>
  <c r="W10" i="7"/>
  <c r="Q10" i="7"/>
  <c r="W8" i="7"/>
  <c r="Q8" i="7"/>
  <c r="W7" i="7"/>
  <c r="W6" i="7"/>
  <c r="Q6" i="7"/>
  <c r="W5" i="7"/>
  <c r="Q5" i="7"/>
  <c r="W4" i="7"/>
  <c r="Q4" i="7"/>
  <c r="K16" i="7"/>
  <c r="L16" i="7" s="1"/>
  <c r="Q16" i="7"/>
  <c r="U16" i="7"/>
  <c r="V16" i="7" s="1"/>
  <c r="Q17" i="7"/>
  <c r="W17" i="7"/>
  <c r="L18" i="7"/>
  <c r="Q19" i="7"/>
  <c r="W19" i="7"/>
  <c r="W15" i="2"/>
  <c r="Q15" i="2"/>
  <c r="V14" i="2"/>
  <c r="W14" i="2" s="1"/>
  <c r="U14" i="2"/>
  <c r="Q14" i="2"/>
  <c r="V13" i="2"/>
  <c r="W13" i="2" s="1"/>
  <c r="Q13" i="2"/>
  <c r="L13" i="2"/>
  <c r="W12" i="2"/>
  <c r="Q12" i="2"/>
  <c r="W11" i="2"/>
  <c r="Q11" i="2"/>
  <c r="W10" i="2"/>
  <c r="Q10" i="2"/>
  <c r="W8" i="2"/>
  <c r="Q8" i="2"/>
  <c r="W7" i="2"/>
  <c r="W6" i="2"/>
  <c r="Q6" i="2"/>
  <c r="W5" i="2"/>
  <c r="Q5" i="2"/>
  <c r="W4" i="2"/>
  <c r="Q4" i="2"/>
  <c r="W16" i="7" l="1"/>
  <c r="L18" i="2" l="1"/>
  <c r="L10" i="4" l="1"/>
  <c r="M10" i="4"/>
  <c r="N10" i="4"/>
  <c r="N6" i="4"/>
  <c r="N7" i="4"/>
  <c r="W17" i="2" l="1"/>
  <c r="W19" i="2"/>
  <c r="U16" i="2"/>
  <c r="V16" i="2" s="1"/>
  <c r="K16" i="2"/>
  <c r="L16" i="2" l="1"/>
  <c r="W16" i="2" l="1"/>
</calcChain>
</file>

<file path=xl/sharedStrings.xml><?xml version="1.0" encoding="utf-8"?>
<sst xmlns="http://schemas.openxmlformats.org/spreadsheetml/2006/main" count="478" uniqueCount="242">
  <si>
    <t>OBJECTE</t>
  </si>
  <si>
    <t>CAPÍTOL</t>
  </si>
  <si>
    <t>IVA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</si>
  <si>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</si>
  <si>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</si>
  <si>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</si>
  <si>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</si>
  <si>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</si>
  <si>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</si>
  <si>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</si>
  <si>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</si>
  <si>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</si>
  <si>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</si>
  <si>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</si>
  <si>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</si>
  <si>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</si>
  <si>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</si>
  <si>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</si>
  <si>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</si>
  <si>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</si>
  <si>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</si>
  <si>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</si>
  <si>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</si>
  <si>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</si>
  <si>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</si>
  <si>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</si>
  <si>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</si>
  <si>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</si>
  <si>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</si>
  <si>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</si>
  <si>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</si>
  <si>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</si>
  <si>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</si>
  <si>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</si>
  <si>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</si>
  <si>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</si>
  <si>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</si>
  <si>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</si>
  <si>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</si>
  <si>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</si>
  <si>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</si>
  <si>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</si>
  <si>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</si>
  <si>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</si>
  <si>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</si>
  <si>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</si>
  <si>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</si>
  <si>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</si>
  <si>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</si>
  <si>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</si>
  <si>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</si>
  <si>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</si>
  <si>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</si>
  <si>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</si>
  <si>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</si>
  <si>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</si>
  <si>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</si>
  <si>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</si>
  <si>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</si>
  <si>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</si>
  <si>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</si>
  <si>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</si>
  <si>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</si>
  <si>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</si>
  <si>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</si>
  <si>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</si>
  <si>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</si>
  <si>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</si>
  <si>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</si>
  <si>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</si>
  <si>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</si>
  <si>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</si>
  <si>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</si>
  <si>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</si>
  <si>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</si>
  <si>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</si>
  <si>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</si>
  <si>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</si>
  <si>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</si>
  <si>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</si>
  <si>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</si>
  <si>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</si>
  <si>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</si>
  <si>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</si>
  <si>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</si>
  <si>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</si>
  <si>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</si>
  <si>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</si>
  <si>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</si>
  <si>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</si>
  <si>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</si>
  <si>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</si>
  <si>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</si>
  <si>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</si>
  <si>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</si>
  <si>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</si>
  <si>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</si>
  <si>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</si>
  <si>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</si>
  <si>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</si>
  <si>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SDA: especifico en el marco de un Sistema Dinámico de Adquisición</t>
  </si>
  <si>
    <t>SU</t>
  </si>
  <si>
    <t>PAS</t>
  </si>
  <si>
    <t>IMPORT MODIFICACIÓ CONTRACTE</t>
  </si>
  <si>
    <t>PREU FINAL CONTRACTE</t>
  </si>
  <si>
    <t>% import modificació</t>
  </si>
  <si>
    <t>PREU CONTRACTE</t>
  </si>
  <si>
    <t>B97100002</t>
  </si>
  <si>
    <t>N.º. LICITADORES</t>
  </si>
  <si>
    <t>N.º. LICITADORS</t>
  </si>
  <si>
    <t xml:space="preserve">1612830R </t>
  </si>
  <si>
    <t>PA</t>
  </si>
  <si>
    <t>2</t>
  </si>
  <si>
    <t>ESTAT
(a 31/12/2024)</t>
  </si>
  <si>
    <t>B95987319</t>
  </si>
  <si>
    <t xml:space="preserve">NIMYZ
SOFTWARE COMPANY SL, </t>
  </si>
  <si>
    <t xml:space="preserve">1728620M </t>
  </si>
  <si>
    <t xml:space="preserve">W0186206I </t>
  </si>
  <si>
    <t xml:space="preserve">AIG EUROPE, SA, </t>
  </si>
  <si>
    <t>Se efectuará mediante la firma de aceptación por el contratista de la
resolución de adjudicación, en aplicación del artículo 159.6.g) LCSP.</t>
  </si>
  <si>
    <t xml:space="preserve">1469771Z </t>
  </si>
  <si>
    <t>FORMACIÓN INFORMÁTICA DESARROLLO Y COMUNICACIONES, SL</t>
  </si>
  <si>
    <t xml:space="preserve">1771920A </t>
  </si>
  <si>
    <t xml:space="preserve">Servicio de agencia de viajes para la Agencia  de Prevención y Lucha contra el Fraude y la Corrupción de la Comunitat Valenciana </t>
  </si>
  <si>
    <t>B07012107</t>
  </si>
  <si>
    <t xml:space="preserve">AVORIS RETAIL DIVISION, SL </t>
  </si>
  <si>
    <t xml:space="preserve">1826800Y </t>
  </si>
  <si>
    <t>A80644081</t>
  </si>
  <si>
    <t>ACUNTIA, SAU</t>
  </si>
  <si>
    <t xml:space="preserve">1850015Q </t>
  </si>
  <si>
    <t>1/2</t>
  </si>
  <si>
    <t>B97754915</t>
  </si>
  <si>
    <t>UNIMAT PREVENCION SL</t>
  </si>
  <si>
    <t xml:space="preserve">1724604J </t>
  </si>
  <si>
    <t>AM</t>
  </si>
  <si>
    <t>6</t>
  </si>
  <si>
    <t>F</t>
  </si>
  <si>
    <t>A86340098</t>
  </si>
  <si>
    <t>CLECE SEGURIDAD, S.A.U.</t>
  </si>
  <si>
    <t xml:space="preserve">1759080R </t>
  </si>
  <si>
    <t>Suministro para sustitución de elementos de seguridad para la Agencia Valenciana Antifraude, mediante contrato basado en el Acuerdo Marco 6/18CC de servicios de seguridad para los edificios de la Administración de la Generalitat, su sector público instrumental y entidades adheridas, de la Central de Compras de la Generalitat Valenciana, en su Lote 9– Sector público instrumental y entidades adheridas</t>
  </si>
  <si>
    <t xml:space="preserve">Servicio de ampliación de las garantías de los servidores físicos de la Agencia de Prevención y Lucha contra el Fraude y la Corrupción de la Comunitat Valenciana </t>
  </si>
  <si>
    <t>Servicio de suscripción de una póliza de seguro de responsabilidad civil de autoridades y personal de la Agencia, que según la normativa legal vigente les corresponda por el ejercicio de su actividad</t>
  </si>
  <si>
    <t>Suministro de licencias y/o derechos de uso temporales (suscripciones), en la modalidad de software como servicio de anonimización de documentos (SAAS) para la Agencia de Prevención y Lucha contra el Fraude y la Corrupción de la Comunitat Valenciana</t>
  </si>
  <si>
    <t xml:space="preserve">Servicio de Prevención Ajeno (SPA), en las especialidades de seguridad en el trabajo, higiene industrial, ergonomía y psicosociología aplicada y vigilancia de la salud, para la Agencia e Prevención y Lucha contra el Fraude y la Corrupción de la Comunitat Valenciana </t>
  </si>
  <si>
    <t xml:space="preserve">Servicio de soporte y mantenimiento de la electrónica de red de la Agencia de Prevención y Lucha contra el Fraude y la Corrupción de la Comunitat Valenciana </t>
  </si>
  <si>
    <t>Suministro de energía eléctrica para la sede de la Agencia de Prevención y Lucha contra el Fraude y la Corrupción de la Comunitat Valenciana, basado en el acuerdo marco 3/22CC de suministro de energía eléctrica en los puntos de consumo de la Administración de la Generalitat, su sector público instrumental y entidades adheridas</t>
  </si>
  <si>
    <t>A95758389</t>
  </si>
  <si>
    <t>IBERDROLA CLIENTES, S.A.U.</t>
  </si>
  <si>
    <t>De conformidad con la cláusula 25.12 del PCAP del AM 3/22CC y con los artículos 153.1 y 36.3 de la LCSP, no resulta necesaria la formalización del contrato basado en el acuerdo marco ya que se perfecciona con su adjudicación.</t>
  </si>
  <si>
    <t xml:space="preserve">1801542R </t>
  </si>
  <si>
    <t>27/03/204</t>
  </si>
  <si>
    <t>De conformidad con la cláusula 23.2 del PCAP del AM 2/23CC y con los artículos 153.1 y 36.3 de la LCSP, no resulta necesaria la formalización del contrato basado en el acuerdo marco ya que se perfecciona con su adjudicación.</t>
  </si>
  <si>
    <t>EMP: Encargo medio propio</t>
  </si>
  <si>
    <t xml:space="preserve">1778213Q </t>
  </si>
  <si>
    <t>EMP</t>
  </si>
  <si>
    <t>Infraestructures i Serveis de Telecomunicacions i Certificació, SAU (ISTEC)</t>
  </si>
  <si>
    <t>A40573396</t>
  </si>
  <si>
    <t>Subministrament per a substitució d'elements de seguretat per a l'Agència Valenciana Antifrau, mitjançant contracte basat en l'Acord marc 6/18CC de serveis de seguretat per als edificis de l'Administració de la Generalitat, el seu sector públic instrumental i entitats adherides, de la Central de Compres de la Generalitat Valenciana, en el seu Lot 9– Sector públic instrumental i entitats adherides</t>
  </si>
  <si>
    <t>De conformitat amb la clàusula 23.2 del PCAP de l'AM 2/23CC i amb els articles 153.1 i 36.3 de la LCSP, no resulta necessària la formalització del contracte basat en l'acord marc ja que es perfecciona amb la seua adjudicació.</t>
  </si>
  <si>
    <t>Serveis d'administració electrònica i confiança digital a realitzar, així com, la prestació de serveis electrònics d'infraestructura per altres serveis finals, com a certificats SSL wild card multidomini, de segell d'òrgan, d'empleat públic amb i sense pseudònim, de representat d'entitat i  tarjetes criptogràfiques</t>
  </si>
  <si>
    <t>Serveis de vigilància i seguretat de l'immoble la seu de l'Agència
s'articula a través del contracte del servei de vigilància i seguretat, instal·lació del servei d'intrusió i el seu manteniment, connexió a la central receptora d'alarma i servei ACUDISCA de l'immoble la seu de l'Agència, basat en l'Acord marc 6/18CC</t>
  </si>
  <si>
    <t>Subministrament d'energia elèctrica per a la seu de l'Agència de Prevenció i Lluita contra el Frau i la Corrupció de la Comunitat Valenciana, basat en l'acord marc 3/22CC de subministrament d'energia elèctrica en els punts de consum de l'Administració de la Generalitat, el seu sector públic instrumental i entitats adherides</t>
  </si>
  <si>
    <t>Servei d'agència de viatges per a l'Agència de Prevenció i Lluita contra el Frau i la Corrupció de la Comunitat Valenciana</t>
  </si>
  <si>
    <t>S'efectuarà mitjançant la signatura d'acceptació pel contractista de la
resolució d'adjudicació, en aplicació de l'article 159.6.g) LCSP.</t>
  </si>
  <si>
    <t>Servei d'ampliació de les garanties dels servidors físics de l'Agència de Prevenció i Lluita contra el Frau i la Corrupció de la Comunitat Valenciana</t>
  </si>
  <si>
    <t>Servei de subscripció d'una pòlissa d'assegurança de responsabilitat civil d'autoritats i personal de l'Agència, que segons la normativa legal vigent els corresponga per l'exercici de la seua activitat</t>
  </si>
  <si>
    <t>Subministrament de llicències i/o drets d'ús temporals (subscripcions), en la modalitat de programari com a servei d'anonimització de documents (SAAS) per a l'Agència de Prevenció i Lluita contra el Frau i la Corrupció de la Comunitat Valenciana</t>
  </si>
  <si>
    <t>Servei de Prevenció Alié (SPA), en les especialitats de seguretat en el treball, higiene industrial, ergonomia i psicosociologia aplicada i vigilància de la salut, per a l'Agència e Prevenció i Lluita contra el Frau i la Corrupció de la Comunitat Valenciana</t>
  </si>
  <si>
    <t>Servei de suport i manteniment de l'electrònica de xarxa de l'Agència de Prevenció i Lluita contra el Frau i la Corrupció de la Comunitat Valenciana</t>
  </si>
  <si>
    <t>Servicios de administración electrónica y confianza digital a realizar, así como, la prestación de servicios electrónicos de infraestructura por otros servicios finales, como certificados SSL wild cardo multidominio, de sello de órgano, de empleado público con y sin pseudónimo, de representado de entidad y tarjetes criptográficas</t>
  </si>
  <si>
    <t xml:space="preserve">1438339T </t>
  </si>
  <si>
    <t>SE/SU</t>
  </si>
  <si>
    <t xml:space="preserve">1A </t>
  </si>
  <si>
    <t xml:space="preserve">AYTOS SOLUCIONES INFORMÁTICAS,
S.L.U. </t>
  </si>
  <si>
    <t>B41632332</t>
  </si>
  <si>
    <t>Suministro de licencias para el uso de diferentes aplicaciones software para la Agencia de Prevención y Lucha contra el Fraude y la Corrupción de la Comunitat Valenciana (3 Lotes) - Lote 2. Licencia Veeam Backup Essentials para 30 máquinas virtuales y Backup de almacenamiento de hasta 6TB y soporte</t>
  </si>
  <si>
    <t>Subministrament de llicències per a l'ús de diferents aplicacions programari per a l'Agència de Prevenció i Lluita contra el Frau i la Corrupció de la Comunitat Valenciana (3 Lots) - Lot 2. Llicència Veeam Còpia de seguretat Essentials per a 30 màquines virtuals i Còpia de seguretat d'emmagatzematge de fins a 6TB i supo</t>
  </si>
  <si>
    <t>B87449872.</t>
  </si>
  <si>
    <t>NORTCONSULTING SOLUCIONES, SLU,</t>
  </si>
  <si>
    <t xml:space="preserve">Suministro de licencias para el uso de diferentes aplicaciones software para la Agencia de Prevención y Lucha contra el Fraude y la Corrupción de la Comunitat Valenciana (3 Lotes) - Lote 1. Licencias antivirus ESET Protection Advanced Endpoint </t>
  </si>
  <si>
    <t xml:space="preserve">Subministrament de llicències per a l'ús de diferents aplicacions programari per a l'Agència de Prevenció i Lluita contra el Frau i la Corrupció de la Comunitat Valenciana (3 Lots) - Lot 1. Llicències antivirus ESET Protection Advanced Endpoint </t>
  </si>
  <si>
    <t>B96268743</t>
  </si>
  <si>
    <t>PUNT SISTEMES, SLU,</t>
  </si>
  <si>
    <t>1/1</t>
  </si>
  <si>
    <t>1438989X</t>
  </si>
  <si>
    <t xml:space="preserve"> Servicios de soporte y mantenimiento evolutivo y correctivo de la plataforma Globaleaks para la Agencia de Prevención y Lucha contra el Fraude y la Corrupción de la Comunitat Valenciana</t>
  </si>
  <si>
    <t>IT09495830961</t>
  </si>
  <si>
    <t>WISTLEBLOWING SOLUTIONS IMPRESA SOCIALE, SRL</t>
  </si>
  <si>
    <t>Serveis de suport i manteniment evolutiu i correctiu de la plataforma Globaleaks per a l'Agència de Prevenció i Lluita contra el Frau i la Corrupció de la Comunitat Valenciana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</si>
  <si>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01/01/2024 al 30/09/2024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</si>
  <si>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01/01/2024 al 30/09/2024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</si>
  <si>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01/01/2024 al 30/09/2024</t>
    </r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</si>
  <si>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l’1/01/2024 al 30/09/2024</t>
    </r>
  </si>
  <si>
    <t>SDA</t>
  </si>
  <si>
    <t>NO</t>
  </si>
  <si>
    <t>DT</t>
  </si>
  <si>
    <t>Perfil Contratante</t>
  </si>
  <si>
    <t>1851546R (Lote 1)</t>
  </si>
  <si>
    <t>Servicio para la renovación de los dominios de internet para la Agencia de Prevención y Lucha contra el Fraude y la Corrupción de la Comunitat Valenciana</t>
  </si>
  <si>
    <t>ESTADO
(a 30/09/2024)</t>
  </si>
  <si>
    <t>1851546R (Lot 1)</t>
  </si>
  <si>
    <t xml:space="preserve">1651631H </t>
  </si>
  <si>
    <t>Suministro de licencias de software Adobe Creative Cloud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</si>
  <si>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B46589420</t>
  </si>
  <si>
    <t>DISPROIN LEVANTE, S.L.</t>
  </si>
  <si>
    <t>De conformidad con la cláusula 22 del PCAP del SDA-TIC 2/21CC y con los artículos 153.1 y 36.3 de la LCSP, el contrato se perfecciona con su adjudicación</t>
  </si>
  <si>
    <t xml:space="preserve">1651629E  </t>
  </si>
  <si>
    <t>Suministro de licencias de software Kofax
PowerPDF 4 Advance, o su equivalente,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</si>
  <si>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A78032315</t>
  </si>
  <si>
    <t>SUMINISTROS, IMPORTACIONES Y MANTENIMIENTOS ELECTRÓNICOS, S.A.U.</t>
  </si>
  <si>
    <t xml:space="preserve">1469497T </t>
  </si>
  <si>
    <t xml:space="preserve">Servici de suport funcional, tècnic i de manteniment de l'aplicació informàtica “*Wintask Nòmina”, per a gestionar les nòmines del personal de l'Agència </t>
  </si>
  <si>
    <t>B15326036</t>
  </si>
  <si>
    <t>WURTH, SL</t>
  </si>
  <si>
    <t>Aceptación adjudicación 17/01/2024 (art.159.6.g. LCSP)</t>
  </si>
  <si>
    <t xml:space="preserve">1620392W  </t>
  </si>
  <si>
    <t>Suministro de licencias y servicio de asistencia técnica para la seguridad perimetral de la Agencia de Prevención y Lucha contra el Fraude y la Corrupción de la Comunitat Valenciana, mediante contrato basado en el Acuerdo Marco 1/21CC Suministros y servicios de infraestructuras de comunicaciones, capacidad de proceso y almacenamiento para la Administración de la Generalitat, su sector público instrumental y entidades adheridas, de la Central de Compras de la Generalitat, en su Lote 3 – Software de redes y sistemas, licencias de uso, servicios de seguridad y gestión en cloud. Soportes</t>
  </si>
  <si>
    <t>B81644387</t>
  </si>
  <si>
    <t>SPECIALIST COMPUTER CENTRES, SL</t>
  </si>
  <si>
    <t>De conformidad con la cláusula 25.12 del PCAP del AM 1/21CC y con los artículos 153.1 y 36.3 de la LCSP, no resulta necesaria la formalización del contrato basado en el acuerdo marco ya que se perfecciona con su adjudicación.</t>
  </si>
  <si>
    <t xml:space="preserve">1469284Y </t>
  </si>
  <si>
    <t>Servicios de mantenimiento integral de equipos de impresión de la Agencia de Prevención y Lucha contra el Fraude y la Corrupción de la Comunitat Valenciana</t>
  </si>
  <si>
    <t>Servicios de vigilancia y seguridad del inmueble la sede de la Agencia se articula a través del contrato del servicio de vigilancia y seguridad, instalación del servicio de intrusión y su mantenimiento, conexión a la central receptora de alarma y servicio ACUDA del inmueble la sede de la Agencia, basado en el Acuerdo Marco 6/18CC</t>
  </si>
  <si>
    <t>1651631H</t>
  </si>
  <si>
    <t>Subministrament de llicències de softare Adobe Creative Cloud per a l'Agència de Prevenció i Lluita contra el Frau i la Corrupció de la Comunitat Valenciana, mitjançant contracte especifique en el marc del Sistema Dinàmic d'Adquisició «Subministrament d'equips i material informàtic divers i llicències i paquets de software mitjançant l'establiment del SDA-TIC 2/21CC», de la Central de Compres de la Generalitat</t>
  </si>
  <si>
    <t>Acceptació adjudicació 17/01/2024 (art.159.6.g. LCSP)</t>
  </si>
  <si>
    <t>Subministrament de llicències i servici d'assistència tècnica per a la seguretat perimetral de l'Agència de Prevenció i Lluita contra el Frau i la Corrupció de la Comunitat Valenciana, mitjançant contracte basat en l'Acord marc 1/21CC Subministraments i servicis d'infraestructures de comunicacions, capacitat de procés i emmagatzematge per a l'Administració de la Generalitat, el seu sector públic instrumental i entitats adherides, de la Central de Compres de la Generalitat, en el seu Lot 3 – Programari de xarxes i sistemes, llicències d'ús, servicis de seguretat i gestió en cloud. Suports</t>
  </si>
  <si>
    <t>De conformitat amb la clàusula 25.12 del PCAP de l'AM 1/21CC i amb els articles 153.1 i 36.3 de la LCSP, no resulta necessària la formalització del contracte basat en l'acord marc ja que es perfecciona amb la seua adjudicació.</t>
  </si>
  <si>
    <t>Servicis de manteniment integral d'equips d'impressió de l'Agència de Prevenció i Lluita contra el Frau i la Corrupció de la Comunitat Valenciana</t>
  </si>
  <si>
    <t>1 / 2</t>
  </si>
  <si>
    <t>Subministrament, manteniment i suport d'un producte de programari de comptabilitat i inventari de béns per a l'Agència de Prevenció i Lluita contra el Frau i la Corrupció de la Comunitat Valenciana</t>
  </si>
  <si>
    <t>Suministro, mantenimiento y soporte de un producto de software de contabilidad e inventario de bienes para la Agencia de Prevención y Lucha contra el Fraude y la Corrupción de la Comunitat Valenciana</t>
  </si>
  <si>
    <t xml:space="preserve">1603154D </t>
  </si>
  <si>
    <t>Servei de neteja i de recollida i reposició de contenidors higiènics en la seu de l'Agència de Prevenció i Lluita contra el Frau i la Corrupció de la Comunitat Valenciana</t>
  </si>
  <si>
    <t>Servicio de limpieza y de recogida y reposición de contenedores higiénicos en la sede de la Agencia de Prevención y Lucha contra el Fraude y la Corrupción de la Comunitat Valenciana</t>
  </si>
  <si>
    <t>ESTAT DEL CONTRACTE
(a 30/09/2024)
V (vigent)
F (extingit per execució)
D (desert)</t>
  </si>
  <si>
    <t>B96441035.</t>
  </si>
  <si>
    <t>MINUSVAL-EIL, S.L.</t>
  </si>
  <si>
    <t>1446154Y (Lot 1)</t>
  </si>
  <si>
    <t>1446154Y (Lot 2)</t>
  </si>
  <si>
    <t>Servei per a la renovació dels dominis d'internet per a l'Agència de Prevenció i Lluita contra el Frau i la Corrupció de la Comunitat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</si>
</sst>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5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0"/>
      <color theme="5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9D2235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9D223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9D2235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9" fillId="0" borderId="0"/>
    <xf numFmtId="0" fontId="44" fillId="0" borderId="0" applyNumberFormat="0" applyFill="0" applyBorder="0" applyAlignment="0" applyProtection="0"/>
  </cellStyleXfs>
  <cellXfs count="269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39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39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2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4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horizontal="center" vertical="center"/>
    </xf>
    <xf numFmtId="0" fontId="39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39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0" fontId="26" fillId="11" borderId="12" xfId="21" applyFont="1" applyFill="1" applyBorder="1"/>
    <xf numFmtId="4" fontId="41" fillId="11" borderId="12" xfId="21" applyNumberFormat="1" applyFont="1" applyFill="1" applyBorder="1"/>
    <xf numFmtId="4" fontId="41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4" fontId="22" fillId="10" borderId="8" xfId="0" applyNumberFormat="1" applyFont="1" applyFill="1" applyBorder="1" applyAlignment="1">
      <alignment horizontal="center" vertical="center" wrapText="1"/>
    </xf>
    <xf numFmtId="166" fontId="48" fillId="0" borderId="33" xfId="21" applyNumberFormat="1" applyFont="1" applyBorder="1" applyAlignment="1">
      <alignment horizontal="center" vertical="center" wrapText="1" readingOrder="1"/>
    </xf>
    <xf numFmtId="166" fontId="48" fillId="0" borderId="0" xfId="21" applyNumberFormat="1" applyFont="1" applyAlignment="1">
      <alignment horizontal="center" vertical="center" wrapText="1" readingOrder="1"/>
    </xf>
    <xf numFmtId="49" fontId="48" fillId="0" borderId="0" xfId="21" applyNumberFormat="1" applyFont="1" applyAlignment="1">
      <alignment horizontal="center" vertical="center" textRotation="90" wrapText="1"/>
    </xf>
    <xf numFmtId="166" fontId="48" fillId="0" borderId="0" xfId="21" applyNumberFormat="1" applyFont="1" applyAlignment="1">
      <alignment horizontal="center" vertical="center" textRotation="90" wrapText="1" readingOrder="1"/>
    </xf>
    <xf numFmtId="14" fontId="48" fillId="0" borderId="0" xfId="21" applyNumberFormat="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wrapText="1"/>
    </xf>
    <xf numFmtId="0" fontId="38" fillId="0" borderId="0" xfId="21" applyFont="1" applyAlignment="1">
      <alignment wrapText="1"/>
    </xf>
    <xf numFmtId="0" fontId="40" fillId="0" borderId="0" xfId="21" applyFont="1" applyAlignment="1">
      <alignment wrapText="1"/>
    </xf>
    <xf numFmtId="4" fontId="49" fillId="10" borderId="8" xfId="0" applyNumberFormat="1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166" fontId="22" fillId="15" borderId="8" xfId="0" applyNumberFormat="1" applyFont="1" applyFill="1" applyBorder="1" applyAlignment="1">
      <alignment horizontal="center" vertical="center" wrapText="1"/>
    </xf>
    <xf numFmtId="49" fontId="22" fillId="15" borderId="8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/>
    </xf>
    <xf numFmtId="0" fontId="44" fillId="15" borderId="10" xfId="22" applyFill="1" applyBorder="1" applyAlignment="1">
      <alignment horizontal="center" vertical="center"/>
    </xf>
    <xf numFmtId="10" fontId="22" fillId="15" borderId="8" xfId="0" applyNumberFormat="1" applyFont="1" applyFill="1" applyBorder="1" applyAlignment="1">
      <alignment horizontal="center" vertical="center"/>
    </xf>
    <xf numFmtId="2" fontId="22" fillId="15" borderId="8" xfId="0" applyNumberFormat="1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 wrapText="1"/>
    </xf>
    <xf numFmtId="165" fontId="22" fillId="15" borderId="8" xfId="0" applyNumberFormat="1" applyFont="1" applyFill="1" applyBorder="1" applyAlignment="1">
      <alignment horizontal="center" vertical="center" wrapText="1"/>
    </xf>
    <xf numFmtId="14" fontId="22" fillId="15" borderId="11" xfId="0" applyNumberFormat="1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/>
    </xf>
    <xf numFmtId="0" fontId="0" fillId="15" borderId="0" xfId="0" applyFill="1"/>
    <xf numFmtId="4" fontId="49" fillId="15" borderId="8" xfId="0" applyNumberFormat="1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166" fontId="22" fillId="16" borderId="8" xfId="0" applyNumberFormat="1" applyFont="1" applyFill="1" applyBorder="1" applyAlignment="1">
      <alignment horizontal="center" vertical="center" wrapText="1"/>
    </xf>
    <xf numFmtId="49" fontId="22" fillId="16" borderId="8" xfId="0" applyNumberFormat="1" applyFont="1" applyFill="1" applyBorder="1" applyAlignment="1">
      <alignment horizontal="center" vertical="center" wrapText="1"/>
    </xf>
    <xf numFmtId="0" fontId="22" fillId="16" borderId="8" xfId="0" applyFont="1" applyFill="1" applyBorder="1" applyAlignment="1">
      <alignment horizontal="center" vertical="center" wrapText="1"/>
    </xf>
    <xf numFmtId="4" fontId="49" fillId="16" borderId="8" xfId="0" applyNumberFormat="1" applyFont="1" applyFill="1" applyBorder="1" applyAlignment="1">
      <alignment horizontal="center" vertical="center"/>
    </xf>
    <xf numFmtId="4" fontId="22" fillId="16" borderId="8" xfId="0" applyNumberFormat="1" applyFont="1" applyFill="1" applyBorder="1" applyAlignment="1">
      <alignment horizontal="center" vertical="center"/>
    </xf>
    <xf numFmtId="0" fontId="44" fillId="16" borderId="10" xfId="22" applyFill="1" applyBorder="1" applyAlignment="1">
      <alignment horizontal="center" vertical="center"/>
    </xf>
    <xf numFmtId="10" fontId="22" fillId="16" borderId="8" xfId="0" applyNumberFormat="1" applyFont="1" applyFill="1" applyBorder="1" applyAlignment="1">
      <alignment horizontal="center" vertical="center"/>
    </xf>
    <xf numFmtId="2" fontId="22" fillId="16" borderId="8" xfId="0" applyNumberFormat="1" applyFont="1" applyFill="1" applyBorder="1" applyAlignment="1">
      <alignment horizontal="center" vertical="center" wrapText="1"/>
    </xf>
    <xf numFmtId="4" fontId="22" fillId="16" borderId="8" xfId="0" applyNumberFormat="1" applyFont="1" applyFill="1" applyBorder="1" applyAlignment="1">
      <alignment horizontal="center" vertical="center" wrapText="1"/>
    </xf>
    <xf numFmtId="164" fontId="22" fillId="16" borderId="8" xfId="0" applyNumberFormat="1" applyFont="1" applyFill="1" applyBorder="1" applyAlignment="1">
      <alignment horizontal="center" vertical="center" wrapText="1"/>
    </xf>
    <xf numFmtId="165" fontId="22" fillId="16" borderId="8" xfId="0" applyNumberFormat="1" applyFont="1" applyFill="1" applyBorder="1" applyAlignment="1">
      <alignment horizontal="center" vertical="center" wrapText="1"/>
    </xf>
    <xf numFmtId="166" fontId="38" fillId="0" borderId="0" xfId="21" applyNumberFormat="1" applyFont="1" applyAlignment="1">
      <alignment horizontal="center" vertical="center" wrapText="1" readingOrder="1"/>
    </xf>
    <xf numFmtId="166" fontId="38" fillId="0" borderId="0" xfId="21" applyNumberFormat="1" applyFont="1" applyAlignment="1">
      <alignment horizontal="center" vertical="center" textRotation="90" wrapText="1" readingOrder="1"/>
    </xf>
    <xf numFmtId="14" fontId="38" fillId="0" borderId="0" xfId="21" applyNumberFormat="1" applyFont="1" applyAlignment="1">
      <alignment horizontal="center" vertical="center" textRotation="90" wrapText="1"/>
    </xf>
    <xf numFmtId="0" fontId="38" fillId="0" borderId="0" xfId="21" applyFont="1" applyAlignment="1">
      <alignment horizontal="center" vertical="center" wrapText="1"/>
    </xf>
    <xf numFmtId="0" fontId="26" fillId="0" borderId="0" xfId="21" applyFont="1" applyAlignment="1">
      <alignment horizontal="center" vertical="center"/>
    </xf>
    <xf numFmtId="0" fontId="39" fillId="0" borderId="0" xfId="21" applyAlignment="1">
      <alignment horizontal="center" vertical="center"/>
    </xf>
    <xf numFmtId="0" fontId="40" fillId="0" borderId="0" xfId="21" applyFont="1" applyAlignment="1">
      <alignment horizontal="center" vertical="center" wrapText="1"/>
    </xf>
    <xf numFmtId="1" fontId="49" fillId="10" borderId="8" xfId="0" applyNumberFormat="1" applyFont="1" applyFill="1" applyBorder="1" applyAlignment="1">
      <alignment horizontal="center" vertical="center"/>
    </xf>
    <xf numFmtId="12" fontId="22" fillId="10" borderId="8" xfId="0" applyNumberFormat="1" applyFont="1" applyFill="1" applyBorder="1" applyAlignment="1">
      <alignment horizontal="center" vertical="center"/>
    </xf>
    <xf numFmtId="14" fontId="22" fillId="10" borderId="8" xfId="0" applyNumberFormat="1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166" fontId="22" fillId="16" borderId="34" xfId="0" applyNumberFormat="1" applyFont="1" applyFill="1" applyBorder="1" applyAlignment="1">
      <alignment horizontal="center" vertical="center" wrapText="1"/>
    </xf>
    <xf numFmtId="49" fontId="22" fillId="16" borderId="34" xfId="0" applyNumberFormat="1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4" fontId="49" fillId="16" borderId="34" xfId="0" applyNumberFormat="1" applyFont="1" applyFill="1" applyBorder="1" applyAlignment="1">
      <alignment horizontal="center" vertical="center"/>
    </xf>
    <xf numFmtId="4" fontId="22" fillId="16" borderId="34" xfId="0" applyNumberFormat="1" applyFont="1" applyFill="1" applyBorder="1" applyAlignment="1">
      <alignment horizontal="center" vertical="center"/>
    </xf>
    <xf numFmtId="0" fontId="44" fillId="16" borderId="12" xfId="22" applyFill="1" applyBorder="1" applyAlignment="1">
      <alignment horizontal="center" vertical="center"/>
    </xf>
    <xf numFmtId="10" fontId="22" fillId="16" borderId="34" xfId="0" applyNumberFormat="1" applyFont="1" applyFill="1" applyBorder="1" applyAlignment="1">
      <alignment horizontal="center" vertical="center"/>
    </xf>
    <xf numFmtId="2" fontId="22" fillId="16" borderId="34" xfId="0" applyNumberFormat="1" applyFont="1" applyFill="1" applyBorder="1" applyAlignment="1">
      <alignment horizontal="center" vertical="center" wrapText="1"/>
    </xf>
    <xf numFmtId="4" fontId="22" fillId="16" borderId="34" xfId="0" applyNumberFormat="1" applyFont="1" applyFill="1" applyBorder="1" applyAlignment="1">
      <alignment horizontal="center" vertical="center" wrapText="1"/>
    </xf>
    <xf numFmtId="164" fontId="22" fillId="16" borderId="34" xfId="0" applyNumberFormat="1" applyFont="1" applyFill="1" applyBorder="1" applyAlignment="1">
      <alignment horizontal="center" vertical="center" wrapText="1"/>
    </xf>
    <xf numFmtId="165" fontId="22" fillId="16" borderId="34" xfId="0" applyNumberFormat="1" applyFont="1" applyFill="1" applyBorder="1" applyAlignment="1">
      <alignment horizontal="center" vertical="center" wrapText="1"/>
    </xf>
    <xf numFmtId="14" fontId="22" fillId="15" borderId="35" xfId="0" applyNumberFormat="1" applyFont="1" applyFill="1" applyBorder="1" applyAlignment="1">
      <alignment horizontal="center" vertical="center" wrapText="1"/>
    </xf>
    <xf numFmtId="0" fontId="22" fillId="15" borderId="36" xfId="0" applyFont="1" applyFill="1" applyBorder="1" applyAlignment="1">
      <alignment horizontal="center" vertical="center"/>
    </xf>
    <xf numFmtId="0" fontId="22" fillId="16" borderId="37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166" fontId="22" fillId="16" borderId="10" xfId="0" applyNumberFormat="1" applyFont="1" applyFill="1" applyBorder="1" applyAlignment="1">
      <alignment horizontal="center" vertical="center" wrapText="1"/>
    </xf>
    <xf numFmtId="49" fontId="22" fillId="16" borderId="10" xfId="0" applyNumberFormat="1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4" fontId="49" fillId="16" borderId="10" xfId="0" applyNumberFormat="1" applyFont="1" applyFill="1" applyBorder="1" applyAlignment="1">
      <alignment horizontal="center" vertical="center"/>
    </xf>
    <xf numFmtId="4" fontId="22" fillId="16" borderId="10" xfId="0" applyNumberFormat="1" applyFont="1" applyFill="1" applyBorder="1" applyAlignment="1">
      <alignment horizontal="center" vertical="center"/>
    </xf>
    <xf numFmtId="10" fontId="22" fillId="16" borderId="10" xfId="0" applyNumberFormat="1" applyFont="1" applyFill="1" applyBorder="1" applyAlignment="1">
      <alignment horizontal="center" vertical="center"/>
    </xf>
    <xf numFmtId="2" fontId="22" fillId="16" borderId="10" xfId="0" applyNumberFormat="1" applyFont="1" applyFill="1" applyBorder="1" applyAlignment="1">
      <alignment horizontal="center" vertical="center" wrapText="1"/>
    </xf>
    <xf numFmtId="4" fontId="22" fillId="16" borderId="10" xfId="0" applyNumberFormat="1" applyFont="1" applyFill="1" applyBorder="1" applyAlignment="1">
      <alignment horizontal="center" vertical="center" wrapText="1"/>
    </xf>
    <xf numFmtId="165" fontId="22" fillId="16" borderId="10" xfId="0" applyNumberFormat="1" applyFont="1" applyFill="1" applyBorder="1" applyAlignment="1">
      <alignment horizontal="center" vertical="center" wrapText="1"/>
    </xf>
    <xf numFmtId="0" fontId="22" fillId="15" borderId="38" xfId="0" applyFont="1" applyFill="1" applyBorder="1" applyAlignment="1">
      <alignment horizontal="center" vertical="center"/>
    </xf>
    <xf numFmtId="0" fontId="22" fillId="16" borderId="39" xfId="0" applyFont="1" applyFill="1" applyBorder="1" applyAlignment="1">
      <alignment horizontal="center" vertical="center"/>
    </xf>
    <xf numFmtId="0" fontId="22" fillId="16" borderId="40" xfId="0" applyFont="1" applyFill="1" applyBorder="1" applyAlignment="1">
      <alignment horizontal="center" vertical="center"/>
    </xf>
    <xf numFmtId="166" fontId="22" fillId="16" borderId="40" xfId="0" applyNumberFormat="1" applyFont="1" applyFill="1" applyBorder="1" applyAlignment="1">
      <alignment horizontal="center" vertical="center" wrapText="1"/>
    </xf>
    <xf numFmtId="49" fontId="22" fillId="16" borderId="40" xfId="0" applyNumberFormat="1" applyFont="1" applyFill="1" applyBorder="1" applyAlignment="1">
      <alignment horizontal="center" vertical="center" wrapText="1"/>
    </xf>
    <xf numFmtId="0" fontId="22" fillId="16" borderId="40" xfId="0" applyFont="1" applyFill="1" applyBorder="1" applyAlignment="1">
      <alignment horizontal="center" vertical="center" wrapText="1"/>
    </xf>
    <xf numFmtId="4" fontId="49" fillId="16" borderId="40" xfId="0" applyNumberFormat="1" applyFont="1" applyFill="1" applyBorder="1" applyAlignment="1">
      <alignment horizontal="center" vertical="center"/>
    </xf>
    <xf numFmtId="4" fontId="22" fillId="16" borderId="40" xfId="0" applyNumberFormat="1" applyFont="1" applyFill="1" applyBorder="1" applyAlignment="1">
      <alignment horizontal="center" vertical="center"/>
    </xf>
    <xf numFmtId="0" fontId="44" fillId="16" borderId="40" xfId="22" applyFill="1" applyBorder="1" applyAlignment="1">
      <alignment horizontal="center" vertical="center"/>
    </xf>
    <xf numFmtId="10" fontId="22" fillId="16" borderId="40" xfId="0" applyNumberFormat="1" applyFont="1" applyFill="1" applyBorder="1" applyAlignment="1">
      <alignment horizontal="center" vertical="center"/>
    </xf>
    <xf numFmtId="2" fontId="22" fillId="16" borderId="40" xfId="0" applyNumberFormat="1" applyFont="1" applyFill="1" applyBorder="1" applyAlignment="1">
      <alignment horizontal="center" vertical="center" wrapText="1"/>
    </xf>
    <xf numFmtId="4" fontId="22" fillId="16" borderId="40" xfId="0" applyNumberFormat="1" applyFont="1" applyFill="1" applyBorder="1" applyAlignment="1">
      <alignment horizontal="center" vertical="center" wrapText="1"/>
    </xf>
    <xf numFmtId="165" fontId="22" fillId="16" borderId="40" xfId="0" applyNumberFormat="1" applyFont="1" applyFill="1" applyBorder="1" applyAlignment="1">
      <alignment horizontal="center" vertical="center" wrapText="1"/>
    </xf>
    <xf numFmtId="14" fontId="22" fillId="15" borderId="41" xfId="0" applyNumberFormat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10" borderId="8" xfId="0" applyNumberFormat="1" applyFont="1" applyFill="1" applyBorder="1" applyAlignment="1">
      <alignment horizontal="center" vertical="center"/>
    </xf>
    <xf numFmtId="2" fontId="22" fillId="10" borderId="43" xfId="0" applyNumberFormat="1" applyFont="1" applyFill="1" applyBorder="1" applyAlignment="1">
      <alignment horizontal="center" vertical="center" wrapText="1"/>
    </xf>
    <xf numFmtId="2" fontId="22" fillId="10" borderId="42" xfId="0" applyNumberFormat="1" applyFont="1" applyFill="1" applyBorder="1" applyAlignment="1">
      <alignment horizontal="center" vertical="center" wrapText="1"/>
    </xf>
    <xf numFmtId="164" fontId="50" fillId="17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39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3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27" fillId="9" borderId="17" xfId="21" applyFont="1" applyFill="1" applyBorder="1" applyAlignment="1">
      <alignment horizontal="center" vertical="center" wrapText="1"/>
    </xf>
    <xf numFmtId="0" fontId="45" fillId="9" borderId="0" xfId="21" applyFont="1" applyFill="1" applyAlignment="1">
      <alignment horizontal="center" vertical="center" wrapText="1"/>
    </xf>
    <xf numFmtId="166" fontId="27" fillId="14" borderId="28" xfId="21" applyNumberFormat="1" applyFont="1" applyFill="1" applyBorder="1" applyAlignment="1">
      <alignment horizontal="center" vertical="center" wrapText="1" readingOrder="1"/>
    </xf>
    <xf numFmtId="166" fontId="27" fillId="14" borderId="32" xfId="21" applyNumberFormat="1" applyFont="1" applyFill="1" applyBorder="1" applyAlignment="1">
      <alignment horizontal="center" vertical="center" wrapText="1" readingOrder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29" xfId="21" applyNumberFormat="1" applyFont="1" applyFill="1" applyBorder="1" applyAlignment="1">
      <alignment horizontal="center" vertical="center" textRotation="90" wrapText="1"/>
    </xf>
    <xf numFmtId="166" fontId="27" fillId="9" borderId="29" xfId="21" applyNumberFormat="1" applyFont="1" applyFill="1" applyBorder="1" applyAlignment="1">
      <alignment horizontal="center" vertical="center" wrapText="1" readingOrder="1"/>
    </xf>
    <xf numFmtId="166" fontId="36" fillId="9" borderId="29" xfId="21" applyNumberFormat="1" applyFont="1" applyFill="1" applyBorder="1" applyAlignment="1">
      <alignment horizontal="center" vertical="center" textRotation="90" wrapText="1" readingOrder="1"/>
    </xf>
    <xf numFmtId="14" fontId="27" fillId="9" borderId="30" xfId="21" applyNumberFormat="1" applyFont="1" applyFill="1" applyBorder="1" applyAlignment="1">
      <alignment horizontal="center" vertical="center" textRotation="90" wrapText="1"/>
    </xf>
    <xf numFmtId="0" fontId="27" fillId="9" borderId="31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p01n0ld0rsiXQV0WE7lYPw%3D%3D" TargetMode="External"/><Relationship Id="rId13" Type="http://schemas.openxmlformats.org/officeDocument/2006/relationships/hyperlink" Target="https://contrataciondelestado.es/wps/poc?uri=deeplink%3Adetalle_licitacion&amp;idEvl=GtwAYgaxiHEtm4eBPtV6eQ%3D%3D" TargetMode="External"/><Relationship Id="rId18" Type="http://schemas.openxmlformats.org/officeDocument/2006/relationships/hyperlink" Target="https://contrataciondelestado.es/wps/poc?uri=deeplink%3Adetalle_licitacion&amp;idEvl=gwoTKOaGnrOIzo3LHNPGcQ%3D%3D" TargetMode="External"/><Relationship Id="rId3" Type="http://schemas.openxmlformats.org/officeDocument/2006/relationships/hyperlink" Target="https://contrataciondelestado.es/wps/poc?uri=deeplink%3Adetalle_licitacion&amp;idEvl=p01n0ld0rsiXQV0WE7lYPw%3D%3D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ontrataciondelestado.es/wps/poc?uri=deeplink%3Adetalle_licitacion&amp;idEvl=GdbFPTHnp6jL1rX3q%2FMAPA%3D%3D" TargetMode="External"/><Relationship Id="rId12" Type="http://schemas.openxmlformats.org/officeDocument/2006/relationships/hyperlink" Target="https://contrataciondelestado.es/wps/poc?uri=deeplink%3Adetalle_licitacion&amp;idEvl=ldTHMVI%2FwJJ%2FP7lJ7Fu0SA%3D%3D" TargetMode="External"/><Relationship Id="rId17" Type="http://schemas.openxmlformats.org/officeDocument/2006/relationships/hyperlink" Target="https://contrataciondelestado.es/wps/poc?uri=deeplink%3Adetalle_licitacion&amp;idEvl=krOrCzfCfxKqb7rCcv76BA%3D%3D" TargetMode="External"/><Relationship Id="rId2" Type="http://schemas.openxmlformats.org/officeDocument/2006/relationships/hyperlink" Target="https://contrataciondelestado.es/wps/poc?uri=deeplink%3Adetalle_licitacion&amp;idEvl=wMHpU6ZMtigadbH3CysQuQ%3D%3D" TargetMode="External"/><Relationship Id="rId16" Type="http://schemas.openxmlformats.org/officeDocument/2006/relationships/hyperlink" Target="https://contrataciondelestado.es/wps/poc?uri=deeplink%3Adetalle_licitacion&amp;idEvl=awPJcyeg7Lk7%2B9FIQYNjeQ%3D%3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11atz64otVTIGlsa0Wad%2Bw%3D%3D" TargetMode="External"/><Relationship Id="rId11" Type="http://schemas.openxmlformats.org/officeDocument/2006/relationships/hyperlink" Target="https://contrataciondelestado.es/wps/poc?uri=deeplink%3Adetalle_licitacion&amp;idEvl=tCLNBSBJoVezz8fXU2i3eQ%3D%3D" TargetMode="External"/><Relationship Id="rId5" Type="http://schemas.openxmlformats.org/officeDocument/2006/relationships/hyperlink" Target="https://contrataciondelestado.es/wps/poc?uri=deeplink%3Adetalle_licitacion&amp;idEvl=kgKZkXyLW%2FisNfRW6APEDw%3D%3D" TargetMode="External"/><Relationship Id="rId15" Type="http://schemas.openxmlformats.org/officeDocument/2006/relationships/hyperlink" Target="https://contrataciondelestado.es/wps/poc?uri=deeplink%3Adetalle_licitacion&amp;idEvl=SmWsTig342yFlFRHfEzEaw%3D%3D&amp;ise=1" TargetMode="External"/><Relationship Id="rId10" Type="http://schemas.openxmlformats.org/officeDocument/2006/relationships/hyperlink" Target="https://contrataciondelestado.es/wps/poc?uri=deeplink%3Adetalle_licitacion&amp;idEvl=ZCrtUW4l0aF4zIRvjBVCSw%3D%3D" TargetMode="External"/><Relationship Id="rId19" Type="http://schemas.openxmlformats.org/officeDocument/2006/relationships/hyperlink" Target="https://contrataciondelestado.es/wps/poc?uri=deeplink%3Adetalle_licitacion&amp;idEvl=%2FSls51wZwd87%2B9FIQYNjeQ%3D%3D" TargetMode="External"/><Relationship Id="rId4" Type="http://schemas.openxmlformats.org/officeDocument/2006/relationships/hyperlink" Target="https://contrataciondelestado.es/wps/poc?uri=deeplink%3Adetalle_licitacion&amp;idEvl=pFyteEGR5TQ7%2B9FIQYNjeQ%3D%3D" TargetMode="External"/><Relationship Id="rId9" Type="http://schemas.openxmlformats.org/officeDocument/2006/relationships/hyperlink" Target="https://contrataciondelestado.es/wps/poc?uri=deeplink%3Adetalle_licitacion&amp;idEvl=hH4ZoZM7BzYaF6cS8TCh%2FA%3D%3D" TargetMode="External"/><Relationship Id="rId14" Type="http://schemas.openxmlformats.org/officeDocument/2006/relationships/hyperlink" Target="https://contrataciondelestado.es/wps/poc?uri=deeplink%3Adetalle_licitacion&amp;idEvl=TH%2BoG8BqmjNrSd8H4b2soA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tCLNBSBJoVezz8fXU2i3eQ%3D%3D" TargetMode="External"/><Relationship Id="rId13" Type="http://schemas.openxmlformats.org/officeDocument/2006/relationships/hyperlink" Target="https://contrataciondelestado.es/wps/poc?uri=deeplink%3Adetalle_licitacion&amp;idEvl=SmWsTig342yFlFRHfEzEaw%3D%3D&amp;ise=1" TargetMode="External"/><Relationship Id="rId18" Type="http://schemas.openxmlformats.org/officeDocument/2006/relationships/hyperlink" Target="https://contrataciondelestado.es/wps/poc?uri=deeplink%3Adetalle_licitacion&amp;idEvl=gwoTKOaGnrOIzo3LHNPGcQ%3D%3D" TargetMode="External"/><Relationship Id="rId3" Type="http://schemas.openxmlformats.org/officeDocument/2006/relationships/hyperlink" Target="https://contrataciondelestado.es/wps/poc?uri=deeplink%3Adetalle_licitacion&amp;idEvl=kgKZkXyLW%2FisNfRW6APEDw%3D%3D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contrataciondelestado.es/wps/poc?uri=deeplink%3Adetalle_licitacion&amp;idEvl=hH4ZoZM7BzYaF6cS8TCh%2FA%3D%3D" TargetMode="External"/><Relationship Id="rId12" Type="http://schemas.openxmlformats.org/officeDocument/2006/relationships/hyperlink" Target="https://contrataciondelestado.es/wps/poc?uri=deeplink%3Adetalle_licitacion&amp;idEvl=ldTHMVI%2FwJJ%2FP7lJ7Fu0SA%3D%3D" TargetMode="External"/><Relationship Id="rId17" Type="http://schemas.openxmlformats.org/officeDocument/2006/relationships/hyperlink" Target="https://contrataciondelestado.es/wps/poc?uri=deeplink%3Adetalle_licitacion&amp;idEvl=krOrCzfCfxKqb7rCcv76BA%3D%3D" TargetMode="External"/><Relationship Id="rId2" Type="http://schemas.openxmlformats.org/officeDocument/2006/relationships/hyperlink" Target="https://contrataciondelestado.es/wps/poc?uri=deeplink%3Adetalle_licitacion&amp;idEvl=pFyteEGR5TQ7%2B9FIQYNjeQ%3D%3D" TargetMode="External"/><Relationship Id="rId16" Type="http://schemas.openxmlformats.org/officeDocument/2006/relationships/hyperlink" Target="https://contrataciondelestado.es/wps/poc?uri=deeplink%3Adetalle_licitacion&amp;idEvl=wMHpU6ZMtigadbH3CysQuQ%3D%3D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p01n0ld0rsiXQV0WE7lYPw%3D%3D" TargetMode="External"/><Relationship Id="rId11" Type="http://schemas.openxmlformats.org/officeDocument/2006/relationships/hyperlink" Target="https://contrataciondelestado.es/wps/poc?uri=deeplink%3Adetalle_licitacion&amp;idEvl=ZCrtUW4l0aF4zIRvjBVCSw%3D%3D" TargetMode="External"/><Relationship Id="rId5" Type="http://schemas.openxmlformats.org/officeDocument/2006/relationships/hyperlink" Target="https://contrataciondelestado.es/wps/poc?uri=deeplink%3Adetalle_licitacion&amp;idEvl=GdbFPTHnp6jL1rX3q%2FMAPA%3D%3D" TargetMode="External"/><Relationship Id="rId15" Type="http://schemas.openxmlformats.org/officeDocument/2006/relationships/hyperlink" Target="https://contrataciondelestado.es/wps/poc?uri=deeplink%3Adetalle_licitacion&amp;idEvl=p01n0ld0rsiXQV0WE7lYPw%3D%3D" TargetMode="External"/><Relationship Id="rId10" Type="http://schemas.openxmlformats.org/officeDocument/2006/relationships/hyperlink" Target="https://contrataciondelestado.es/wps/poc?uri=deeplink%3Adetalle_licitacion&amp;idEvl=TH%2BoG8BqmjNrSd8H4b2soA%3D%3D" TargetMode="External"/><Relationship Id="rId19" Type="http://schemas.openxmlformats.org/officeDocument/2006/relationships/hyperlink" Target="https://contrataciondelestado.es/wps/poc?uri=deeplink%3Adetalle_licitacion&amp;idEvl=%2FSls51wZwd87%2B9FIQYNjeQ%3D%3D" TargetMode="External"/><Relationship Id="rId4" Type="http://schemas.openxmlformats.org/officeDocument/2006/relationships/hyperlink" Target="https://contrataciondelestado.es/wps/poc?uri=deeplink%3Adetalle_licitacion&amp;idEvl=11atz64otVTIGlsa0Wad%2Bw%3D%3D" TargetMode="External"/><Relationship Id="rId9" Type="http://schemas.openxmlformats.org/officeDocument/2006/relationships/hyperlink" Target="https://contrataciondelestado.es/wps/poc?uri=deeplink%3Adetalle_licitacion&amp;idEvl=GtwAYgaxiHEtm4eBPtV6eQ%3D%3D" TargetMode="External"/><Relationship Id="rId14" Type="http://schemas.openxmlformats.org/officeDocument/2006/relationships/hyperlink" Target="https://contrataciondelestado.es/wps/poc?uri=deeplink%3Adetalle_licitacion&amp;idEvl=awPJcyeg7Lk7%2B9FIQYNjeQ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82"/>
  <sheetViews>
    <sheetView topLeftCell="H15" zoomScale="78" zoomScaleNormal="78" workbookViewId="0">
      <selection activeCell="V21" sqref="V21"/>
    </sheetView>
  </sheetViews>
  <sheetFormatPr baseColWidth="10" defaultRowHeight="15"/>
  <cols>
    <col min="1" max="1" width="4.85546875" style="15" customWidth="1"/>
    <col min="2" max="2" width="38.42578125" style="15" customWidth="1"/>
    <col min="3" max="3" width="6.28515625" style="15" customWidth="1"/>
    <col min="4" max="4" width="4.5703125" style="15" customWidth="1"/>
    <col min="5" max="5" width="54.5703125" style="15" customWidth="1"/>
    <col min="6" max="6" width="6.42578125" style="15" customWidth="1"/>
    <col min="7" max="7" width="9.85546875" style="15" customWidth="1"/>
    <col min="8" max="8" width="8.5703125" style="15" customWidth="1"/>
    <col min="9" max="9" width="8.85546875" style="15" bestFit="1" customWidth="1"/>
    <col min="10" max="10" width="13.85546875" style="15" customWidth="1"/>
    <col min="11" max="12" width="13.5703125" style="15" customWidth="1"/>
    <col min="13" max="13" width="15" style="15" bestFit="1" customWidth="1"/>
    <col min="14" max="14" width="18.5703125" style="15" customWidth="1"/>
    <col min="15" max="15" width="12" style="45" customWidth="1"/>
    <col min="16" max="16" width="7.85546875" style="45" customWidth="1"/>
    <col min="17" max="17" width="10" style="15" customWidth="1"/>
    <col min="18" max="18" width="11.42578125" style="15" customWidth="1"/>
    <col min="19" max="19" width="43" style="15" customWidth="1"/>
    <col min="20" max="20" width="13.5703125" style="15" customWidth="1"/>
    <col min="21" max="21" width="14.5703125" style="47" customWidth="1"/>
    <col min="22" max="22" width="13.5703125" style="47" customWidth="1"/>
    <col min="23" max="23" width="9" style="47" customWidth="1"/>
    <col min="24" max="24" width="13" style="47" customWidth="1"/>
    <col min="25" max="25" width="30.7109375" style="47" customWidth="1"/>
    <col min="26" max="65" width="12.140625" style="15" customWidth="1"/>
    <col min="66" max="1024" width="12.140625" customWidth="1"/>
    <col min="1025" max="1025" width="11.42578125" customWidth="1"/>
  </cols>
  <sheetData>
    <row r="1" spans="1:1024" ht="110.85" customHeight="1">
      <c r="A1" s="82"/>
      <c r="B1"/>
      <c r="C1" s="239"/>
      <c r="D1" s="239"/>
      <c r="E1" s="239"/>
      <c r="F1" s="83"/>
      <c r="G1" s="83"/>
      <c r="H1" s="83"/>
      <c r="I1" s="84"/>
      <c r="J1" s="84"/>
      <c r="K1" s="84"/>
      <c r="L1" s="85"/>
      <c r="M1" s="240" t="s">
        <v>190</v>
      </c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1024" ht="12.75" customHeight="1">
      <c r="A2" s="86"/>
      <c r="B2" s="87"/>
      <c r="C2" s="88"/>
      <c r="D2" s="87"/>
      <c r="E2" s="89"/>
      <c r="F2" s="89"/>
      <c r="G2" s="90"/>
      <c r="H2" s="90"/>
      <c r="I2" s="90"/>
      <c r="J2" s="90"/>
      <c r="K2" s="91"/>
      <c r="L2" s="92"/>
      <c r="M2" s="81"/>
      <c r="N2" s="20"/>
      <c r="O2" s="21"/>
      <c r="P2" s="19"/>
      <c r="Q2" s="22"/>
      <c r="R2" s="20"/>
      <c r="S2" s="21"/>
      <c r="T2" s="19"/>
      <c r="U2" s="23"/>
      <c r="V2" s="20"/>
      <c r="W2" s="21"/>
      <c r="X2" s="21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1024" ht="142.35" customHeight="1">
      <c r="A3" s="26"/>
      <c r="B3" s="26" t="s">
        <v>77</v>
      </c>
      <c r="C3" s="27" t="s">
        <v>78</v>
      </c>
      <c r="D3" s="27" t="s">
        <v>79</v>
      </c>
      <c r="E3" s="26" t="s">
        <v>0</v>
      </c>
      <c r="F3" s="27" t="s">
        <v>80</v>
      </c>
      <c r="G3" s="27" t="s">
        <v>81</v>
      </c>
      <c r="H3" s="27" t="s">
        <v>82</v>
      </c>
      <c r="I3" s="27" t="s">
        <v>113</v>
      </c>
      <c r="J3" s="28" t="s">
        <v>83</v>
      </c>
      <c r="K3" s="26" t="s">
        <v>2</v>
      </c>
      <c r="L3" s="29" t="s">
        <v>84</v>
      </c>
      <c r="M3" s="29" t="s">
        <v>85</v>
      </c>
      <c r="N3" s="26" t="s">
        <v>86</v>
      </c>
      <c r="O3" s="30" t="s">
        <v>109</v>
      </c>
      <c r="P3" s="30" t="s">
        <v>87</v>
      </c>
      <c r="Q3" s="30" t="s">
        <v>88</v>
      </c>
      <c r="R3" s="30" t="s">
        <v>89</v>
      </c>
      <c r="S3" s="26" t="s">
        <v>90</v>
      </c>
      <c r="T3" s="29" t="s">
        <v>91</v>
      </c>
      <c r="U3" s="26" t="s">
        <v>2</v>
      </c>
      <c r="V3" s="27" t="s">
        <v>36</v>
      </c>
      <c r="W3" s="68" t="s">
        <v>37</v>
      </c>
      <c r="X3" s="31" t="s">
        <v>92</v>
      </c>
      <c r="Y3" s="32" t="s">
        <v>93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</row>
    <row r="4" spans="1:1024" s="168" customFormat="1" ht="92.25" customHeight="1">
      <c r="A4" s="154">
        <v>1</v>
      </c>
      <c r="B4" s="155" t="s">
        <v>224</v>
      </c>
      <c r="C4" s="156" t="s">
        <v>194</v>
      </c>
      <c r="D4" s="156" t="s">
        <v>101</v>
      </c>
      <c r="E4" s="157" t="s">
        <v>225</v>
      </c>
      <c r="F4" s="121" t="s">
        <v>135</v>
      </c>
      <c r="G4" s="5">
        <v>4</v>
      </c>
      <c r="H4" s="3">
        <v>0</v>
      </c>
      <c r="I4" s="153" t="s">
        <v>3</v>
      </c>
      <c r="J4" s="6">
        <v>7440</v>
      </c>
      <c r="K4" s="6">
        <v>1562.4</v>
      </c>
      <c r="L4" s="6">
        <v>9002.4</v>
      </c>
      <c r="M4" s="6">
        <v>7440</v>
      </c>
      <c r="N4" s="96" t="s">
        <v>94</v>
      </c>
      <c r="O4" s="3">
        <v>1</v>
      </c>
      <c r="P4" s="3">
        <v>0</v>
      </c>
      <c r="Q4" s="97">
        <f t="shared" ref="Q4:Q6" si="0">(P4/O4)</f>
        <v>0</v>
      </c>
      <c r="R4" s="7" t="s">
        <v>204</v>
      </c>
      <c r="S4" s="143" t="s">
        <v>205</v>
      </c>
      <c r="T4" s="6">
        <v>7423.68</v>
      </c>
      <c r="U4" s="6">
        <v>1558.97</v>
      </c>
      <c r="V4" s="6">
        <v>8982.65</v>
      </c>
      <c r="W4" s="8">
        <f t="shared" ref="W4:W11" si="1">1-V4/L4</f>
        <v>2.1938594152670632E-3</v>
      </c>
      <c r="X4" s="35">
        <v>45302</v>
      </c>
      <c r="Y4" s="98" t="s">
        <v>206</v>
      </c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  <c r="PO4" s="167"/>
      <c r="PP4" s="167"/>
      <c r="PQ4" s="167"/>
      <c r="PR4" s="167"/>
      <c r="PS4" s="167"/>
      <c r="PT4" s="167"/>
      <c r="PU4" s="167"/>
      <c r="PV4" s="167"/>
      <c r="PW4" s="167"/>
      <c r="PX4" s="167"/>
      <c r="PY4" s="167"/>
      <c r="PZ4" s="167"/>
      <c r="QA4" s="167"/>
      <c r="QB4" s="167"/>
      <c r="QC4" s="167"/>
      <c r="QD4" s="167"/>
      <c r="QE4" s="167"/>
      <c r="QF4" s="167"/>
      <c r="QG4" s="167"/>
      <c r="QH4" s="167"/>
      <c r="QI4" s="167"/>
      <c r="QJ4" s="167"/>
      <c r="QK4" s="167"/>
      <c r="QL4" s="167"/>
      <c r="QM4" s="167"/>
      <c r="QN4" s="167"/>
      <c r="QO4" s="167"/>
      <c r="QP4" s="167"/>
      <c r="QQ4" s="167"/>
      <c r="QR4" s="167"/>
      <c r="QS4" s="167"/>
      <c r="QT4" s="167"/>
      <c r="QU4" s="167"/>
      <c r="QV4" s="167"/>
      <c r="QW4" s="167"/>
      <c r="QX4" s="167"/>
      <c r="QY4" s="167"/>
      <c r="QZ4" s="167"/>
      <c r="RA4" s="167"/>
      <c r="RB4" s="167"/>
      <c r="RC4" s="167"/>
      <c r="RD4" s="167"/>
      <c r="RE4" s="167"/>
      <c r="RF4" s="167"/>
      <c r="RG4" s="167"/>
      <c r="RH4" s="167"/>
      <c r="RI4" s="167"/>
      <c r="RJ4" s="167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167"/>
      <c r="TC4" s="167"/>
      <c r="TD4" s="167"/>
      <c r="TE4" s="167"/>
      <c r="TF4" s="167"/>
      <c r="TG4" s="167"/>
      <c r="TH4" s="167"/>
      <c r="TI4" s="167"/>
      <c r="TJ4" s="167"/>
      <c r="TK4" s="167"/>
      <c r="TL4" s="167"/>
      <c r="TM4" s="167"/>
      <c r="TN4" s="167"/>
      <c r="TO4" s="167"/>
      <c r="TP4" s="167"/>
      <c r="TQ4" s="167"/>
      <c r="TR4" s="167"/>
      <c r="TS4" s="167"/>
      <c r="TT4" s="167"/>
      <c r="TU4" s="167"/>
      <c r="TV4" s="167"/>
      <c r="TW4" s="167"/>
      <c r="TX4" s="167"/>
      <c r="TY4" s="167"/>
      <c r="TZ4" s="167"/>
      <c r="UA4" s="167"/>
      <c r="UB4" s="167"/>
      <c r="UC4" s="167"/>
      <c r="UD4" s="167"/>
      <c r="UE4" s="167"/>
      <c r="UF4" s="167"/>
      <c r="UG4" s="167"/>
      <c r="UH4" s="167"/>
      <c r="UI4" s="167"/>
      <c r="UJ4" s="167"/>
      <c r="UK4" s="167"/>
      <c r="UL4" s="167"/>
      <c r="UM4" s="167"/>
      <c r="UN4" s="167"/>
      <c r="UO4" s="167"/>
      <c r="UP4" s="167"/>
      <c r="UQ4" s="167"/>
      <c r="UR4" s="167"/>
      <c r="US4" s="167"/>
      <c r="UT4" s="167"/>
      <c r="UU4" s="167"/>
      <c r="UV4" s="167"/>
      <c r="UW4" s="167"/>
      <c r="UX4" s="167"/>
      <c r="UY4" s="167"/>
      <c r="UZ4" s="167"/>
      <c r="VA4" s="167"/>
      <c r="VB4" s="167"/>
      <c r="VC4" s="167"/>
      <c r="VD4" s="167"/>
      <c r="VE4" s="167"/>
      <c r="VF4" s="167"/>
      <c r="VG4" s="167"/>
      <c r="VH4" s="167"/>
      <c r="VI4" s="167"/>
      <c r="VJ4" s="167"/>
      <c r="VK4" s="167"/>
      <c r="VL4" s="167"/>
      <c r="VM4" s="167"/>
      <c r="VN4" s="167"/>
      <c r="VO4" s="167"/>
      <c r="VP4" s="167"/>
      <c r="VQ4" s="167"/>
      <c r="VR4" s="167"/>
      <c r="VS4" s="167"/>
      <c r="VT4" s="167"/>
      <c r="VU4" s="167"/>
      <c r="VV4" s="167"/>
      <c r="VW4" s="167"/>
      <c r="VX4" s="167"/>
      <c r="VY4" s="167"/>
      <c r="VZ4" s="167"/>
      <c r="WA4" s="167"/>
      <c r="WB4" s="167"/>
      <c r="WC4" s="167"/>
      <c r="WD4" s="167"/>
      <c r="WE4" s="167"/>
      <c r="WF4" s="167"/>
      <c r="WG4" s="167"/>
      <c r="WH4" s="167"/>
      <c r="WI4" s="167"/>
      <c r="WJ4" s="167"/>
      <c r="WK4" s="167"/>
      <c r="WL4" s="167"/>
      <c r="WM4" s="167"/>
      <c r="WN4" s="167"/>
      <c r="WO4" s="167"/>
      <c r="WP4" s="167"/>
      <c r="WQ4" s="167"/>
      <c r="WR4" s="167"/>
      <c r="WS4" s="167"/>
      <c r="WT4" s="167"/>
      <c r="WU4" s="167"/>
      <c r="WV4" s="167"/>
      <c r="WW4" s="167"/>
      <c r="WX4" s="167"/>
      <c r="WY4" s="167"/>
      <c r="WZ4" s="167"/>
      <c r="XA4" s="167"/>
      <c r="XB4" s="167"/>
      <c r="XC4" s="167"/>
      <c r="XD4" s="167"/>
      <c r="XE4" s="167"/>
      <c r="XF4" s="167"/>
      <c r="XG4" s="167"/>
      <c r="XH4" s="167"/>
      <c r="XI4" s="167"/>
      <c r="XJ4" s="167"/>
      <c r="XK4" s="167"/>
      <c r="XL4" s="167"/>
      <c r="XM4" s="167"/>
      <c r="XN4" s="167"/>
      <c r="XO4" s="167"/>
      <c r="XP4" s="167"/>
      <c r="XQ4" s="167"/>
      <c r="XR4" s="167"/>
      <c r="XS4" s="167"/>
      <c r="XT4" s="167"/>
      <c r="XU4" s="167"/>
      <c r="XV4" s="167"/>
      <c r="XW4" s="167"/>
      <c r="XX4" s="167"/>
      <c r="XY4" s="167"/>
      <c r="XZ4" s="167"/>
      <c r="YA4" s="167"/>
      <c r="YB4" s="167"/>
      <c r="YC4" s="167"/>
      <c r="YD4" s="167"/>
      <c r="YE4" s="167"/>
      <c r="YF4" s="167"/>
      <c r="YG4" s="167"/>
      <c r="YH4" s="167"/>
      <c r="YI4" s="167"/>
      <c r="YJ4" s="167"/>
      <c r="YK4" s="167"/>
      <c r="YL4" s="167"/>
      <c r="YM4" s="167"/>
      <c r="YN4" s="167"/>
      <c r="YO4" s="167"/>
      <c r="YP4" s="167"/>
      <c r="YQ4" s="167"/>
      <c r="YR4" s="167"/>
      <c r="YS4" s="167"/>
      <c r="YT4" s="167"/>
      <c r="YU4" s="167"/>
      <c r="YV4" s="167"/>
      <c r="YW4" s="167"/>
      <c r="YX4" s="167"/>
      <c r="YY4" s="167"/>
      <c r="YZ4" s="167"/>
      <c r="ZA4" s="167"/>
      <c r="ZB4" s="167"/>
      <c r="ZC4" s="167"/>
      <c r="ZD4" s="167"/>
      <c r="ZE4" s="167"/>
      <c r="ZF4" s="167"/>
      <c r="ZG4" s="167"/>
      <c r="ZH4" s="167"/>
      <c r="ZI4" s="167"/>
      <c r="ZJ4" s="167"/>
      <c r="ZK4" s="167"/>
      <c r="ZL4" s="167"/>
      <c r="ZM4" s="167"/>
      <c r="ZN4" s="167"/>
      <c r="ZO4" s="167"/>
      <c r="ZP4" s="167"/>
      <c r="ZQ4" s="167"/>
      <c r="ZR4" s="167"/>
      <c r="ZS4" s="167"/>
      <c r="ZT4" s="167"/>
      <c r="ZU4" s="167"/>
      <c r="ZV4" s="167"/>
      <c r="ZW4" s="167"/>
      <c r="ZX4" s="167"/>
      <c r="ZY4" s="167"/>
      <c r="ZZ4" s="167"/>
      <c r="AAA4" s="167"/>
      <c r="AAB4" s="167"/>
      <c r="AAC4" s="167"/>
      <c r="AAD4" s="167"/>
      <c r="AAE4" s="167"/>
      <c r="AAF4" s="167"/>
      <c r="AAG4" s="167"/>
      <c r="AAH4" s="167"/>
      <c r="AAI4" s="167"/>
      <c r="AAJ4" s="167"/>
      <c r="AAK4" s="167"/>
      <c r="AAL4" s="167"/>
      <c r="AAM4" s="167"/>
      <c r="AAN4" s="167"/>
      <c r="AAO4" s="167"/>
      <c r="AAP4" s="167"/>
      <c r="AAQ4" s="167"/>
      <c r="AAR4" s="167"/>
      <c r="AAS4" s="167"/>
      <c r="AAT4" s="167"/>
      <c r="AAU4" s="167"/>
      <c r="AAV4" s="167"/>
      <c r="AAW4" s="167"/>
      <c r="AAX4" s="167"/>
      <c r="AAY4" s="167"/>
      <c r="AAZ4" s="167"/>
      <c r="ABA4" s="167"/>
      <c r="ABB4" s="167"/>
      <c r="ABC4" s="167"/>
      <c r="ABD4" s="167"/>
      <c r="ABE4" s="167"/>
      <c r="ABF4" s="167"/>
      <c r="ABG4" s="167"/>
      <c r="ABH4" s="167"/>
      <c r="ABI4" s="167"/>
      <c r="ABJ4" s="167"/>
      <c r="ABK4" s="167"/>
      <c r="ABL4" s="167"/>
      <c r="ABM4" s="167"/>
      <c r="ABN4" s="167"/>
      <c r="ABO4" s="167"/>
      <c r="ABP4" s="167"/>
      <c r="ABQ4" s="167"/>
      <c r="ABR4" s="167"/>
      <c r="ABS4" s="167"/>
      <c r="ABT4" s="167"/>
      <c r="ABU4" s="167"/>
      <c r="ABV4" s="167"/>
      <c r="ABW4" s="167"/>
      <c r="ABX4" s="167"/>
      <c r="ABY4" s="167"/>
      <c r="ABZ4" s="167"/>
      <c r="ACA4" s="167"/>
      <c r="ACB4" s="167"/>
      <c r="ACC4" s="167"/>
      <c r="ACD4" s="167"/>
      <c r="ACE4" s="167"/>
      <c r="ACF4" s="167"/>
      <c r="ACG4" s="167"/>
      <c r="ACH4" s="167"/>
      <c r="ACI4" s="167"/>
      <c r="ACJ4" s="167"/>
      <c r="ACK4" s="167"/>
      <c r="ACL4" s="167"/>
      <c r="ACM4" s="167"/>
      <c r="ACN4" s="167"/>
      <c r="ACO4" s="167"/>
      <c r="ACP4" s="167"/>
      <c r="ACQ4" s="167"/>
      <c r="ACR4" s="167"/>
      <c r="ACS4" s="167"/>
      <c r="ACT4" s="167"/>
      <c r="ACU4" s="167"/>
      <c r="ACV4" s="167"/>
      <c r="ACW4" s="167"/>
      <c r="ACX4" s="167"/>
      <c r="ACY4" s="167"/>
      <c r="ACZ4" s="167"/>
      <c r="ADA4" s="167"/>
      <c r="ADB4" s="167"/>
      <c r="ADC4" s="167"/>
      <c r="ADD4" s="167"/>
      <c r="ADE4" s="167"/>
      <c r="ADF4" s="167"/>
      <c r="ADG4" s="167"/>
      <c r="ADH4" s="167"/>
      <c r="ADI4" s="167"/>
      <c r="ADJ4" s="167"/>
      <c r="ADK4" s="167"/>
      <c r="ADL4" s="167"/>
      <c r="ADM4" s="167"/>
      <c r="ADN4" s="167"/>
      <c r="ADO4" s="167"/>
      <c r="ADP4" s="167"/>
      <c r="ADQ4" s="167"/>
      <c r="ADR4" s="167"/>
      <c r="ADS4" s="167"/>
      <c r="ADT4" s="167"/>
      <c r="ADU4" s="167"/>
      <c r="ADV4" s="167"/>
      <c r="ADW4" s="167"/>
      <c r="ADX4" s="167"/>
      <c r="ADY4" s="167"/>
      <c r="ADZ4" s="167"/>
      <c r="AEA4" s="167"/>
      <c r="AEB4" s="167"/>
      <c r="AEC4" s="167"/>
      <c r="AED4" s="167"/>
      <c r="AEE4" s="167"/>
      <c r="AEF4" s="167"/>
      <c r="AEG4" s="167"/>
      <c r="AEH4" s="167"/>
      <c r="AEI4" s="167"/>
      <c r="AEJ4" s="167"/>
      <c r="AEK4" s="167"/>
      <c r="AEL4" s="167"/>
      <c r="AEM4" s="167"/>
      <c r="AEN4" s="167"/>
      <c r="AEO4" s="167"/>
      <c r="AEP4" s="167"/>
      <c r="AEQ4" s="167"/>
      <c r="AER4" s="167"/>
      <c r="AES4" s="167"/>
      <c r="AET4" s="167"/>
      <c r="AEU4" s="167"/>
      <c r="AEV4" s="167"/>
      <c r="AEW4" s="167"/>
      <c r="AEX4" s="167"/>
      <c r="AEY4" s="167"/>
      <c r="AEZ4" s="167"/>
      <c r="AFA4" s="167"/>
      <c r="AFB4" s="167"/>
      <c r="AFC4" s="167"/>
      <c r="AFD4" s="167"/>
      <c r="AFE4" s="167"/>
      <c r="AFF4" s="167"/>
      <c r="AFG4" s="167"/>
      <c r="AFH4" s="167"/>
      <c r="AFI4" s="167"/>
      <c r="AFJ4" s="167"/>
      <c r="AFK4" s="167"/>
      <c r="AFL4" s="167"/>
      <c r="AFM4" s="167"/>
      <c r="AFN4" s="167"/>
      <c r="AFO4" s="167"/>
      <c r="AFP4" s="167"/>
      <c r="AFQ4" s="167"/>
      <c r="AFR4" s="167"/>
      <c r="AFS4" s="167"/>
      <c r="AFT4" s="167"/>
      <c r="AFU4" s="167"/>
      <c r="AFV4" s="167"/>
      <c r="AFW4" s="167"/>
      <c r="AFX4" s="167"/>
      <c r="AFY4" s="167"/>
      <c r="AFZ4" s="167"/>
      <c r="AGA4" s="167"/>
      <c r="AGB4" s="167"/>
      <c r="AGC4" s="167"/>
      <c r="AGD4" s="167"/>
      <c r="AGE4" s="167"/>
      <c r="AGF4" s="167"/>
      <c r="AGG4" s="167"/>
      <c r="AGH4" s="167"/>
      <c r="AGI4" s="167"/>
      <c r="AGJ4" s="167"/>
      <c r="AGK4" s="167"/>
      <c r="AGL4" s="167"/>
      <c r="AGM4" s="167"/>
      <c r="AGN4" s="167"/>
      <c r="AGO4" s="167"/>
      <c r="AGP4" s="167"/>
      <c r="AGQ4" s="167"/>
      <c r="AGR4" s="167"/>
      <c r="AGS4" s="167"/>
      <c r="AGT4" s="167"/>
      <c r="AGU4" s="167"/>
      <c r="AGV4" s="167"/>
      <c r="AGW4" s="167"/>
      <c r="AGX4" s="167"/>
      <c r="AGY4" s="167"/>
      <c r="AGZ4" s="167"/>
      <c r="AHA4" s="167"/>
      <c r="AHB4" s="167"/>
      <c r="AHC4" s="167"/>
      <c r="AHD4" s="167"/>
      <c r="AHE4" s="167"/>
      <c r="AHF4" s="167"/>
      <c r="AHG4" s="167"/>
      <c r="AHH4" s="167"/>
      <c r="AHI4" s="167"/>
      <c r="AHJ4" s="167"/>
      <c r="AHK4" s="167"/>
      <c r="AHL4" s="167"/>
      <c r="AHM4" s="167"/>
      <c r="AHN4" s="167"/>
      <c r="AHO4" s="167"/>
      <c r="AHP4" s="167"/>
      <c r="AHQ4" s="167"/>
      <c r="AHR4" s="167"/>
      <c r="AHS4" s="167"/>
      <c r="AHT4" s="167"/>
      <c r="AHU4" s="167"/>
      <c r="AHV4" s="167"/>
      <c r="AHW4" s="167"/>
      <c r="AHX4" s="167"/>
      <c r="AHY4" s="167"/>
      <c r="AHZ4" s="167"/>
      <c r="AIA4" s="167"/>
      <c r="AIB4" s="167"/>
      <c r="AIC4" s="167"/>
      <c r="AID4" s="167"/>
      <c r="AIE4" s="167"/>
      <c r="AIF4" s="167"/>
      <c r="AIG4" s="167"/>
      <c r="AIH4" s="167"/>
      <c r="AII4" s="167"/>
      <c r="AIJ4" s="167"/>
      <c r="AIK4" s="167"/>
      <c r="AIL4" s="167"/>
      <c r="AIM4" s="167"/>
      <c r="AIN4" s="167"/>
      <c r="AIO4" s="167"/>
      <c r="AIP4" s="167"/>
      <c r="AIQ4" s="167"/>
      <c r="AIR4" s="167"/>
      <c r="AIS4" s="167"/>
      <c r="AIT4" s="167"/>
      <c r="AIU4" s="167"/>
      <c r="AIV4" s="167"/>
      <c r="AIW4" s="167"/>
      <c r="AIX4" s="167"/>
      <c r="AIY4" s="167"/>
      <c r="AIZ4" s="167"/>
      <c r="AJA4" s="167"/>
      <c r="AJB4" s="167"/>
      <c r="AJC4" s="167"/>
      <c r="AJD4" s="167"/>
      <c r="AJE4" s="167"/>
      <c r="AJF4" s="167"/>
      <c r="AJG4" s="167"/>
      <c r="AJH4" s="167"/>
      <c r="AJI4" s="167"/>
      <c r="AJJ4" s="167"/>
      <c r="AJK4" s="167"/>
      <c r="AJL4" s="167"/>
      <c r="AJM4" s="167"/>
      <c r="AJN4" s="167"/>
      <c r="AJO4" s="167"/>
      <c r="AJP4" s="167"/>
      <c r="AJQ4" s="167"/>
      <c r="AJR4" s="167"/>
      <c r="AJS4" s="167"/>
      <c r="AJT4" s="167"/>
      <c r="AJU4" s="167"/>
      <c r="AJV4" s="167"/>
      <c r="AJW4" s="167"/>
      <c r="AJX4" s="167"/>
      <c r="AJY4" s="167"/>
      <c r="AJZ4" s="167"/>
      <c r="AKA4" s="167"/>
      <c r="AKB4" s="167"/>
      <c r="AKC4" s="167"/>
      <c r="AKD4" s="167"/>
      <c r="AKE4" s="167"/>
      <c r="AKF4" s="167"/>
      <c r="AKG4" s="167"/>
      <c r="AKH4" s="167"/>
      <c r="AKI4" s="167"/>
      <c r="AKJ4" s="167"/>
      <c r="AKK4" s="167"/>
      <c r="AKL4" s="167"/>
      <c r="AKM4" s="167"/>
      <c r="AKN4" s="167"/>
      <c r="AKO4" s="167"/>
      <c r="AKP4" s="167"/>
      <c r="AKQ4" s="167"/>
      <c r="AKR4" s="167"/>
      <c r="AKS4" s="167"/>
      <c r="AKT4" s="167"/>
      <c r="AKU4" s="167"/>
      <c r="AKV4" s="167"/>
      <c r="AKW4" s="167"/>
      <c r="AKX4" s="167"/>
      <c r="AKY4" s="167"/>
      <c r="AKZ4" s="167"/>
      <c r="ALA4" s="167"/>
      <c r="ALB4" s="167"/>
      <c r="ALC4" s="167"/>
      <c r="ALD4" s="167"/>
      <c r="ALE4" s="167"/>
      <c r="ALF4" s="167"/>
      <c r="ALG4" s="167"/>
      <c r="ALH4" s="167"/>
      <c r="ALI4" s="167"/>
      <c r="ALJ4" s="167"/>
      <c r="ALK4" s="167"/>
      <c r="ALL4" s="167"/>
      <c r="ALM4" s="167"/>
      <c r="ALN4" s="167"/>
      <c r="ALO4" s="167"/>
      <c r="ALP4" s="167"/>
      <c r="ALQ4" s="167"/>
      <c r="ALR4" s="167"/>
      <c r="ALS4" s="167"/>
      <c r="ALT4" s="167"/>
      <c r="ALU4" s="167"/>
      <c r="ALV4" s="167"/>
      <c r="ALW4" s="167"/>
      <c r="ALX4" s="167"/>
      <c r="ALY4" s="167"/>
      <c r="ALZ4" s="167"/>
      <c r="AMA4" s="167"/>
      <c r="AMB4" s="167"/>
      <c r="AMC4" s="167"/>
      <c r="AMD4" s="167"/>
      <c r="AME4" s="167"/>
      <c r="AMF4" s="167"/>
      <c r="AMG4" s="167"/>
      <c r="AMH4" s="167"/>
      <c r="AMI4" s="167"/>
    </row>
    <row r="5" spans="1:1024" ht="100.5" customHeight="1">
      <c r="A5" s="1">
        <v>2</v>
      </c>
      <c r="B5" s="2" t="s">
        <v>207</v>
      </c>
      <c r="C5" s="3" t="s">
        <v>194</v>
      </c>
      <c r="D5" s="3" t="s">
        <v>101</v>
      </c>
      <c r="E5" s="4" t="s">
        <v>208</v>
      </c>
      <c r="F5" s="121" t="s">
        <v>135</v>
      </c>
      <c r="G5" s="5">
        <v>4</v>
      </c>
      <c r="H5" s="3">
        <v>0</v>
      </c>
      <c r="I5" s="153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96" t="s">
        <v>94</v>
      </c>
      <c r="O5" s="3">
        <v>3</v>
      </c>
      <c r="P5" s="3">
        <v>0</v>
      </c>
      <c r="Q5" s="97">
        <f t="shared" si="0"/>
        <v>0</v>
      </c>
      <c r="R5" s="7" t="s">
        <v>209</v>
      </c>
      <c r="S5" s="143" t="s">
        <v>210</v>
      </c>
      <c r="T5" s="6">
        <v>9712.4500000000007</v>
      </c>
      <c r="U5" s="6">
        <v>2039.61</v>
      </c>
      <c r="V5" s="6">
        <v>11752.08</v>
      </c>
      <c r="W5" s="8">
        <f>1-V5/L5</f>
        <v>0.30748928271534004</v>
      </c>
      <c r="X5" s="35">
        <v>45306</v>
      </c>
      <c r="Y5" s="98" t="s">
        <v>206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s="168" customFormat="1" ht="96.75" customHeight="1">
      <c r="A6" s="154">
        <v>3</v>
      </c>
      <c r="B6" s="155" t="s">
        <v>133</v>
      </c>
      <c r="C6" s="156" t="s">
        <v>134</v>
      </c>
      <c r="D6" s="156" t="s">
        <v>101</v>
      </c>
      <c r="E6" s="157" t="s">
        <v>158</v>
      </c>
      <c r="F6" s="158" t="s">
        <v>135</v>
      </c>
      <c r="G6" s="159"/>
      <c r="H6" s="156"/>
      <c r="I6" s="169" t="s">
        <v>136</v>
      </c>
      <c r="J6" s="160">
        <v>513.05999999999995</v>
      </c>
      <c r="K6" s="160">
        <v>107.74</v>
      </c>
      <c r="L6" s="160">
        <v>620.79999999999995</v>
      </c>
      <c r="M6" s="160">
        <v>513.05999999999995</v>
      </c>
      <c r="N6" s="161" t="s">
        <v>94</v>
      </c>
      <c r="O6" s="156">
        <v>1</v>
      </c>
      <c r="P6" s="156">
        <v>0</v>
      </c>
      <c r="Q6" s="162">
        <f t="shared" si="0"/>
        <v>0</v>
      </c>
      <c r="R6" s="163" t="s">
        <v>137</v>
      </c>
      <c r="S6" s="164" t="s">
        <v>138</v>
      </c>
      <c r="T6" s="160">
        <v>513.05999999999995</v>
      </c>
      <c r="U6" s="160">
        <v>107.74</v>
      </c>
      <c r="V6" s="160">
        <v>620.79999999999995</v>
      </c>
      <c r="W6" s="8">
        <f t="shared" si="1"/>
        <v>0</v>
      </c>
      <c r="X6" s="165">
        <v>45306</v>
      </c>
      <c r="Y6" s="166" t="s">
        <v>159</v>
      </c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7"/>
      <c r="JB6" s="167"/>
      <c r="JC6" s="167"/>
      <c r="JD6" s="167"/>
      <c r="JE6" s="167"/>
      <c r="JF6" s="167"/>
      <c r="JG6" s="167"/>
      <c r="JH6" s="167"/>
      <c r="JI6" s="167"/>
      <c r="JJ6" s="167"/>
      <c r="JK6" s="167"/>
      <c r="JL6" s="167"/>
      <c r="JM6" s="167"/>
      <c r="JN6" s="167"/>
      <c r="JO6" s="167"/>
      <c r="JP6" s="167"/>
      <c r="JQ6" s="167"/>
      <c r="JR6" s="167"/>
      <c r="JS6" s="167"/>
      <c r="JT6" s="167"/>
      <c r="JU6" s="167"/>
      <c r="JV6" s="167"/>
      <c r="JW6" s="167"/>
      <c r="JX6" s="167"/>
      <c r="JY6" s="167"/>
      <c r="JZ6" s="167"/>
      <c r="KA6" s="167"/>
      <c r="KB6" s="167"/>
      <c r="KC6" s="167"/>
      <c r="KD6" s="167"/>
      <c r="KE6" s="167"/>
      <c r="KF6" s="167"/>
      <c r="KG6" s="167"/>
      <c r="KH6" s="167"/>
      <c r="KI6" s="167"/>
      <c r="KJ6" s="167"/>
      <c r="KK6" s="167"/>
      <c r="KL6" s="167"/>
      <c r="KM6" s="167"/>
      <c r="KN6" s="167"/>
      <c r="KO6" s="167"/>
      <c r="KP6" s="167"/>
      <c r="KQ6" s="167"/>
      <c r="KR6" s="167"/>
      <c r="KS6" s="167"/>
      <c r="KT6" s="167"/>
      <c r="KU6" s="167"/>
      <c r="KV6" s="167"/>
      <c r="KW6" s="167"/>
      <c r="KX6" s="167"/>
      <c r="KY6" s="167"/>
      <c r="KZ6" s="167"/>
      <c r="LA6" s="167"/>
      <c r="LB6" s="167"/>
      <c r="LC6" s="167"/>
      <c r="LD6" s="167"/>
      <c r="LE6" s="167"/>
      <c r="LF6" s="167"/>
      <c r="LG6" s="167"/>
      <c r="LH6" s="167"/>
      <c r="LI6" s="167"/>
      <c r="LJ6" s="167"/>
      <c r="LK6" s="167"/>
      <c r="LL6" s="167"/>
      <c r="LM6" s="167"/>
      <c r="LN6" s="167"/>
      <c r="LO6" s="167"/>
      <c r="LP6" s="167"/>
      <c r="LQ6" s="167"/>
      <c r="LR6" s="167"/>
      <c r="LS6" s="167"/>
      <c r="LT6" s="167"/>
      <c r="LU6" s="167"/>
      <c r="LV6" s="167"/>
      <c r="LW6" s="167"/>
      <c r="LX6" s="167"/>
      <c r="LY6" s="167"/>
      <c r="LZ6" s="167"/>
      <c r="MA6" s="167"/>
      <c r="MB6" s="167"/>
      <c r="MC6" s="167"/>
      <c r="MD6" s="167"/>
      <c r="ME6" s="167"/>
      <c r="MF6" s="167"/>
      <c r="MG6" s="167"/>
      <c r="MH6" s="167"/>
      <c r="MI6" s="167"/>
      <c r="MJ6" s="167"/>
      <c r="MK6" s="167"/>
      <c r="ML6" s="167"/>
      <c r="MM6" s="167"/>
      <c r="MN6" s="167"/>
      <c r="MO6" s="167"/>
      <c r="MP6" s="167"/>
      <c r="MQ6" s="167"/>
      <c r="MR6" s="167"/>
      <c r="MS6" s="167"/>
      <c r="MT6" s="167"/>
      <c r="MU6" s="167"/>
      <c r="MV6" s="167"/>
      <c r="MW6" s="167"/>
      <c r="MX6" s="167"/>
      <c r="MY6" s="167"/>
      <c r="MZ6" s="167"/>
      <c r="NA6" s="167"/>
      <c r="NB6" s="167"/>
      <c r="NC6" s="167"/>
      <c r="ND6" s="167"/>
      <c r="NE6" s="167"/>
      <c r="NF6" s="167"/>
      <c r="NG6" s="167"/>
      <c r="NH6" s="167"/>
      <c r="NI6" s="167"/>
      <c r="NJ6" s="167"/>
      <c r="NK6" s="167"/>
      <c r="NL6" s="167"/>
      <c r="NM6" s="167"/>
      <c r="NN6" s="167"/>
      <c r="NO6" s="167"/>
      <c r="NP6" s="167"/>
      <c r="NQ6" s="167"/>
      <c r="NR6" s="167"/>
      <c r="NS6" s="167"/>
      <c r="NT6" s="167"/>
      <c r="NU6" s="167"/>
      <c r="NV6" s="167"/>
      <c r="NW6" s="167"/>
      <c r="NX6" s="167"/>
      <c r="NY6" s="167"/>
      <c r="NZ6" s="167"/>
      <c r="OA6" s="167"/>
      <c r="OB6" s="167"/>
      <c r="OC6" s="167"/>
      <c r="OD6" s="167"/>
      <c r="OE6" s="167"/>
      <c r="OF6" s="167"/>
      <c r="OG6" s="167"/>
      <c r="OH6" s="167"/>
      <c r="OI6" s="167"/>
      <c r="OJ6" s="167"/>
      <c r="OK6" s="167"/>
      <c r="OL6" s="167"/>
      <c r="OM6" s="167"/>
      <c r="ON6" s="167"/>
      <c r="OO6" s="167"/>
      <c r="OP6" s="167"/>
      <c r="OQ6" s="167"/>
      <c r="OR6" s="167"/>
      <c r="OS6" s="167"/>
      <c r="OT6" s="167"/>
      <c r="OU6" s="167"/>
      <c r="OV6" s="167"/>
      <c r="OW6" s="167"/>
      <c r="OX6" s="167"/>
      <c r="OY6" s="167"/>
      <c r="OZ6" s="167"/>
      <c r="PA6" s="167"/>
      <c r="PB6" s="167"/>
      <c r="PC6" s="167"/>
      <c r="PD6" s="167"/>
      <c r="PE6" s="167"/>
      <c r="PF6" s="167"/>
      <c r="PG6" s="167"/>
      <c r="PH6" s="167"/>
      <c r="PI6" s="167"/>
      <c r="PJ6" s="167"/>
      <c r="PK6" s="167"/>
      <c r="PL6" s="167"/>
      <c r="PM6" s="167"/>
      <c r="PN6" s="167"/>
      <c r="PO6" s="167"/>
      <c r="PP6" s="167"/>
      <c r="PQ6" s="167"/>
      <c r="PR6" s="167"/>
      <c r="PS6" s="167"/>
      <c r="PT6" s="167"/>
      <c r="PU6" s="167"/>
      <c r="PV6" s="167"/>
      <c r="PW6" s="167"/>
      <c r="PX6" s="167"/>
      <c r="PY6" s="167"/>
      <c r="PZ6" s="167"/>
      <c r="QA6" s="167"/>
      <c r="QB6" s="167"/>
      <c r="QC6" s="167"/>
      <c r="QD6" s="167"/>
      <c r="QE6" s="167"/>
      <c r="QF6" s="167"/>
      <c r="QG6" s="167"/>
      <c r="QH6" s="167"/>
      <c r="QI6" s="167"/>
      <c r="QJ6" s="167"/>
      <c r="QK6" s="167"/>
      <c r="QL6" s="167"/>
      <c r="QM6" s="167"/>
      <c r="QN6" s="167"/>
      <c r="QO6" s="167"/>
      <c r="QP6" s="167"/>
      <c r="QQ6" s="167"/>
      <c r="QR6" s="167"/>
      <c r="QS6" s="167"/>
      <c r="QT6" s="167"/>
      <c r="QU6" s="167"/>
      <c r="QV6" s="167"/>
      <c r="QW6" s="167"/>
      <c r="QX6" s="167"/>
      <c r="QY6" s="167"/>
      <c r="QZ6" s="167"/>
      <c r="RA6" s="167"/>
      <c r="RB6" s="167"/>
      <c r="RC6" s="167"/>
      <c r="RD6" s="167"/>
      <c r="RE6" s="167"/>
      <c r="RF6" s="167"/>
      <c r="RG6" s="167"/>
      <c r="RH6" s="167"/>
      <c r="RI6" s="167"/>
      <c r="RJ6" s="167"/>
      <c r="RK6" s="167"/>
      <c r="RL6" s="167"/>
      <c r="RM6" s="167"/>
      <c r="RN6" s="167"/>
      <c r="RO6" s="167"/>
      <c r="RP6" s="167"/>
      <c r="RQ6" s="167"/>
      <c r="RR6" s="167"/>
      <c r="RS6" s="167"/>
      <c r="RT6" s="167"/>
      <c r="RU6" s="167"/>
      <c r="RV6" s="167"/>
      <c r="RW6" s="167"/>
      <c r="RX6" s="167"/>
      <c r="RY6" s="167"/>
      <c r="RZ6" s="167"/>
      <c r="SA6" s="167"/>
      <c r="SB6" s="167"/>
      <c r="SC6" s="167"/>
      <c r="SD6" s="167"/>
      <c r="SE6" s="167"/>
      <c r="SF6" s="167"/>
      <c r="SG6" s="167"/>
      <c r="SH6" s="167"/>
      <c r="SI6" s="167"/>
      <c r="SJ6" s="167"/>
      <c r="SK6" s="167"/>
      <c r="SL6" s="167"/>
      <c r="SM6" s="167"/>
      <c r="SN6" s="167"/>
      <c r="SO6" s="167"/>
      <c r="SP6" s="167"/>
      <c r="SQ6" s="167"/>
      <c r="SR6" s="167"/>
      <c r="SS6" s="167"/>
      <c r="ST6" s="167"/>
      <c r="SU6" s="167"/>
      <c r="SV6" s="167"/>
      <c r="SW6" s="167"/>
      <c r="SX6" s="167"/>
      <c r="SY6" s="167"/>
      <c r="SZ6" s="167"/>
      <c r="TA6" s="167"/>
      <c r="TB6" s="167"/>
      <c r="TC6" s="167"/>
      <c r="TD6" s="167"/>
      <c r="TE6" s="167"/>
      <c r="TF6" s="167"/>
      <c r="TG6" s="167"/>
      <c r="TH6" s="167"/>
      <c r="TI6" s="167"/>
      <c r="TJ6" s="167"/>
      <c r="TK6" s="167"/>
      <c r="TL6" s="167"/>
      <c r="TM6" s="167"/>
      <c r="TN6" s="167"/>
      <c r="TO6" s="167"/>
      <c r="TP6" s="167"/>
      <c r="TQ6" s="167"/>
      <c r="TR6" s="167"/>
      <c r="TS6" s="167"/>
      <c r="TT6" s="167"/>
      <c r="TU6" s="167"/>
      <c r="TV6" s="167"/>
      <c r="TW6" s="167"/>
      <c r="TX6" s="167"/>
      <c r="TY6" s="167"/>
      <c r="TZ6" s="167"/>
      <c r="UA6" s="167"/>
      <c r="UB6" s="167"/>
      <c r="UC6" s="167"/>
      <c r="UD6" s="167"/>
      <c r="UE6" s="167"/>
      <c r="UF6" s="167"/>
      <c r="UG6" s="167"/>
      <c r="UH6" s="167"/>
      <c r="UI6" s="167"/>
      <c r="UJ6" s="167"/>
      <c r="UK6" s="167"/>
      <c r="UL6" s="167"/>
      <c r="UM6" s="167"/>
      <c r="UN6" s="167"/>
      <c r="UO6" s="167"/>
      <c r="UP6" s="167"/>
      <c r="UQ6" s="167"/>
      <c r="UR6" s="167"/>
      <c r="US6" s="167"/>
      <c r="UT6" s="167"/>
      <c r="UU6" s="167"/>
      <c r="UV6" s="167"/>
      <c r="UW6" s="167"/>
      <c r="UX6" s="167"/>
      <c r="UY6" s="167"/>
      <c r="UZ6" s="167"/>
      <c r="VA6" s="167"/>
      <c r="VB6" s="167"/>
      <c r="VC6" s="167"/>
      <c r="VD6" s="167"/>
      <c r="VE6" s="167"/>
      <c r="VF6" s="167"/>
      <c r="VG6" s="167"/>
      <c r="VH6" s="167"/>
      <c r="VI6" s="167"/>
      <c r="VJ6" s="167"/>
      <c r="VK6" s="167"/>
      <c r="VL6" s="167"/>
      <c r="VM6" s="167"/>
      <c r="VN6" s="167"/>
      <c r="VO6" s="167"/>
      <c r="VP6" s="167"/>
      <c r="VQ6" s="167"/>
      <c r="VR6" s="167"/>
      <c r="VS6" s="167"/>
      <c r="VT6" s="167"/>
      <c r="VU6" s="167"/>
      <c r="VV6" s="167"/>
      <c r="VW6" s="167"/>
      <c r="VX6" s="167"/>
      <c r="VY6" s="167"/>
      <c r="VZ6" s="167"/>
      <c r="WA6" s="167"/>
      <c r="WB6" s="167"/>
      <c r="WC6" s="167"/>
      <c r="WD6" s="167"/>
      <c r="WE6" s="167"/>
      <c r="WF6" s="167"/>
      <c r="WG6" s="167"/>
      <c r="WH6" s="167"/>
      <c r="WI6" s="167"/>
      <c r="WJ6" s="167"/>
      <c r="WK6" s="167"/>
      <c r="WL6" s="167"/>
      <c r="WM6" s="167"/>
      <c r="WN6" s="167"/>
      <c r="WO6" s="167"/>
      <c r="WP6" s="167"/>
      <c r="WQ6" s="167"/>
      <c r="WR6" s="167"/>
      <c r="WS6" s="167"/>
      <c r="WT6" s="167"/>
      <c r="WU6" s="167"/>
      <c r="WV6" s="167"/>
      <c r="WW6" s="167"/>
      <c r="WX6" s="167"/>
      <c r="WY6" s="167"/>
      <c r="WZ6" s="167"/>
      <c r="XA6" s="167"/>
      <c r="XB6" s="167"/>
      <c r="XC6" s="167"/>
      <c r="XD6" s="167"/>
      <c r="XE6" s="167"/>
      <c r="XF6" s="167"/>
      <c r="XG6" s="167"/>
      <c r="XH6" s="167"/>
      <c r="XI6" s="167"/>
      <c r="XJ6" s="167"/>
      <c r="XK6" s="167"/>
      <c r="XL6" s="167"/>
      <c r="XM6" s="167"/>
      <c r="XN6" s="167"/>
      <c r="XO6" s="167"/>
      <c r="XP6" s="167"/>
      <c r="XQ6" s="167"/>
      <c r="XR6" s="167"/>
      <c r="XS6" s="167"/>
      <c r="XT6" s="167"/>
      <c r="XU6" s="167"/>
      <c r="XV6" s="167"/>
      <c r="XW6" s="167"/>
      <c r="XX6" s="167"/>
      <c r="XY6" s="167"/>
      <c r="XZ6" s="167"/>
      <c r="YA6" s="167"/>
      <c r="YB6" s="167"/>
      <c r="YC6" s="167"/>
      <c r="YD6" s="167"/>
      <c r="YE6" s="167"/>
      <c r="YF6" s="167"/>
      <c r="YG6" s="167"/>
      <c r="YH6" s="167"/>
      <c r="YI6" s="167"/>
      <c r="YJ6" s="167"/>
      <c r="YK6" s="167"/>
      <c r="YL6" s="167"/>
      <c r="YM6" s="167"/>
      <c r="YN6" s="167"/>
      <c r="YO6" s="167"/>
      <c r="YP6" s="167"/>
      <c r="YQ6" s="167"/>
      <c r="YR6" s="167"/>
      <c r="YS6" s="167"/>
      <c r="YT6" s="167"/>
      <c r="YU6" s="167"/>
      <c r="YV6" s="167"/>
      <c r="YW6" s="167"/>
      <c r="YX6" s="167"/>
      <c r="YY6" s="167"/>
      <c r="YZ6" s="167"/>
      <c r="ZA6" s="167"/>
      <c r="ZB6" s="167"/>
      <c r="ZC6" s="167"/>
      <c r="ZD6" s="167"/>
      <c r="ZE6" s="167"/>
      <c r="ZF6" s="167"/>
      <c r="ZG6" s="167"/>
      <c r="ZH6" s="167"/>
      <c r="ZI6" s="167"/>
      <c r="ZJ6" s="167"/>
      <c r="ZK6" s="167"/>
      <c r="ZL6" s="167"/>
      <c r="ZM6" s="167"/>
      <c r="ZN6" s="167"/>
      <c r="ZO6" s="167"/>
      <c r="ZP6" s="167"/>
      <c r="ZQ6" s="167"/>
      <c r="ZR6" s="167"/>
      <c r="ZS6" s="167"/>
      <c r="ZT6" s="167"/>
      <c r="ZU6" s="167"/>
      <c r="ZV6" s="167"/>
      <c r="ZW6" s="167"/>
      <c r="ZX6" s="167"/>
      <c r="ZY6" s="167"/>
      <c r="ZZ6" s="167"/>
      <c r="AAA6" s="167"/>
      <c r="AAB6" s="167"/>
      <c r="AAC6" s="167"/>
      <c r="AAD6" s="167"/>
      <c r="AAE6" s="167"/>
      <c r="AAF6" s="167"/>
      <c r="AAG6" s="167"/>
      <c r="AAH6" s="167"/>
      <c r="AAI6" s="167"/>
      <c r="AAJ6" s="167"/>
      <c r="AAK6" s="167"/>
      <c r="AAL6" s="167"/>
      <c r="AAM6" s="167"/>
      <c r="AAN6" s="167"/>
      <c r="AAO6" s="167"/>
      <c r="AAP6" s="167"/>
      <c r="AAQ6" s="167"/>
      <c r="AAR6" s="167"/>
      <c r="AAS6" s="167"/>
      <c r="AAT6" s="167"/>
      <c r="AAU6" s="167"/>
      <c r="AAV6" s="167"/>
      <c r="AAW6" s="167"/>
      <c r="AAX6" s="167"/>
      <c r="AAY6" s="167"/>
      <c r="AAZ6" s="167"/>
      <c r="ABA6" s="167"/>
      <c r="ABB6" s="167"/>
      <c r="ABC6" s="167"/>
      <c r="ABD6" s="167"/>
      <c r="ABE6" s="167"/>
      <c r="ABF6" s="167"/>
      <c r="ABG6" s="167"/>
      <c r="ABH6" s="167"/>
      <c r="ABI6" s="167"/>
      <c r="ABJ6" s="167"/>
      <c r="ABK6" s="167"/>
      <c r="ABL6" s="167"/>
      <c r="ABM6" s="167"/>
      <c r="ABN6" s="167"/>
      <c r="ABO6" s="167"/>
      <c r="ABP6" s="167"/>
      <c r="ABQ6" s="167"/>
      <c r="ABR6" s="167"/>
      <c r="ABS6" s="167"/>
      <c r="ABT6" s="167"/>
      <c r="ABU6" s="167"/>
      <c r="ABV6" s="167"/>
      <c r="ABW6" s="167"/>
      <c r="ABX6" s="167"/>
      <c r="ABY6" s="167"/>
      <c r="ABZ6" s="167"/>
      <c r="ACA6" s="167"/>
      <c r="ACB6" s="167"/>
      <c r="ACC6" s="167"/>
      <c r="ACD6" s="167"/>
      <c r="ACE6" s="167"/>
      <c r="ACF6" s="167"/>
      <c r="ACG6" s="167"/>
      <c r="ACH6" s="167"/>
      <c r="ACI6" s="167"/>
      <c r="ACJ6" s="167"/>
      <c r="ACK6" s="167"/>
      <c r="ACL6" s="167"/>
      <c r="ACM6" s="167"/>
      <c r="ACN6" s="167"/>
      <c r="ACO6" s="167"/>
      <c r="ACP6" s="167"/>
      <c r="ACQ6" s="167"/>
      <c r="ACR6" s="167"/>
      <c r="ACS6" s="167"/>
      <c r="ACT6" s="167"/>
      <c r="ACU6" s="167"/>
      <c r="ACV6" s="167"/>
      <c r="ACW6" s="167"/>
      <c r="ACX6" s="167"/>
      <c r="ACY6" s="167"/>
      <c r="ACZ6" s="167"/>
      <c r="ADA6" s="167"/>
      <c r="ADB6" s="167"/>
      <c r="ADC6" s="167"/>
      <c r="ADD6" s="167"/>
      <c r="ADE6" s="167"/>
      <c r="ADF6" s="167"/>
      <c r="ADG6" s="167"/>
      <c r="ADH6" s="167"/>
      <c r="ADI6" s="167"/>
      <c r="ADJ6" s="167"/>
      <c r="ADK6" s="167"/>
      <c r="ADL6" s="167"/>
      <c r="ADM6" s="167"/>
      <c r="ADN6" s="167"/>
      <c r="ADO6" s="167"/>
      <c r="ADP6" s="167"/>
      <c r="ADQ6" s="167"/>
      <c r="ADR6" s="167"/>
      <c r="ADS6" s="167"/>
      <c r="ADT6" s="167"/>
      <c r="ADU6" s="167"/>
      <c r="ADV6" s="167"/>
      <c r="ADW6" s="167"/>
      <c r="ADX6" s="167"/>
      <c r="ADY6" s="167"/>
      <c r="ADZ6" s="167"/>
      <c r="AEA6" s="167"/>
      <c r="AEB6" s="167"/>
      <c r="AEC6" s="167"/>
      <c r="AED6" s="167"/>
      <c r="AEE6" s="167"/>
      <c r="AEF6" s="167"/>
      <c r="AEG6" s="167"/>
      <c r="AEH6" s="167"/>
      <c r="AEI6" s="167"/>
      <c r="AEJ6" s="167"/>
      <c r="AEK6" s="167"/>
      <c r="AEL6" s="167"/>
      <c r="AEM6" s="167"/>
      <c r="AEN6" s="167"/>
      <c r="AEO6" s="167"/>
      <c r="AEP6" s="167"/>
      <c r="AEQ6" s="167"/>
      <c r="AER6" s="167"/>
      <c r="AES6" s="167"/>
      <c r="AET6" s="167"/>
      <c r="AEU6" s="167"/>
      <c r="AEV6" s="167"/>
      <c r="AEW6" s="167"/>
      <c r="AEX6" s="167"/>
      <c r="AEY6" s="167"/>
      <c r="AEZ6" s="167"/>
      <c r="AFA6" s="167"/>
      <c r="AFB6" s="167"/>
      <c r="AFC6" s="167"/>
      <c r="AFD6" s="167"/>
      <c r="AFE6" s="167"/>
      <c r="AFF6" s="167"/>
      <c r="AFG6" s="167"/>
      <c r="AFH6" s="167"/>
      <c r="AFI6" s="167"/>
      <c r="AFJ6" s="167"/>
      <c r="AFK6" s="167"/>
      <c r="AFL6" s="167"/>
      <c r="AFM6" s="167"/>
      <c r="AFN6" s="167"/>
      <c r="AFO6" s="167"/>
      <c r="AFP6" s="167"/>
      <c r="AFQ6" s="167"/>
      <c r="AFR6" s="167"/>
      <c r="AFS6" s="167"/>
      <c r="AFT6" s="167"/>
      <c r="AFU6" s="167"/>
      <c r="AFV6" s="167"/>
      <c r="AFW6" s="167"/>
      <c r="AFX6" s="167"/>
      <c r="AFY6" s="167"/>
      <c r="AFZ6" s="167"/>
      <c r="AGA6" s="167"/>
      <c r="AGB6" s="167"/>
      <c r="AGC6" s="167"/>
      <c r="AGD6" s="167"/>
      <c r="AGE6" s="167"/>
      <c r="AGF6" s="167"/>
      <c r="AGG6" s="167"/>
      <c r="AGH6" s="167"/>
      <c r="AGI6" s="167"/>
      <c r="AGJ6" s="167"/>
      <c r="AGK6" s="167"/>
      <c r="AGL6" s="167"/>
      <c r="AGM6" s="167"/>
      <c r="AGN6" s="167"/>
      <c r="AGO6" s="167"/>
      <c r="AGP6" s="167"/>
      <c r="AGQ6" s="167"/>
      <c r="AGR6" s="167"/>
      <c r="AGS6" s="167"/>
      <c r="AGT6" s="167"/>
      <c r="AGU6" s="167"/>
      <c r="AGV6" s="167"/>
      <c r="AGW6" s="167"/>
      <c r="AGX6" s="167"/>
      <c r="AGY6" s="167"/>
      <c r="AGZ6" s="167"/>
      <c r="AHA6" s="167"/>
      <c r="AHB6" s="167"/>
      <c r="AHC6" s="167"/>
      <c r="AHD6" s="167"/>
      <c r="AHE6" s="167"/>
      <c r="AHF6" s="167"/>
      <c r="AHG6" s="167"/>
      <c r="AHH6" s="167"/>
      <c r="AHI6" s="167"/>
      <c r="AHJ6" s="167"/>
      <c r="AHK6" s="167"/>
      <c r="AHL6" s="167"/>
      <c r="AHM6" s="167"/>
      <c r="AHN6" s="167"/>
      <c r="AHO6" s="167"/>
      <c r="AHP6" s="167"/>
      <c r="AHQ6" s="167"/>
      <c r="AHR6" s="167"/>
      <c r="AHS6" s="167"/>
      <c r="AHT6" s="167"/>
      <c r="AHU6" s="167"/>
      <c r="AHV6" s="167"/>
      <c r="AHW6" s="167"/>
      <c r="AHX6" s="167"/>
      <c r="AHY6" s="167"/>
      <c r="AHZ6" s="167"/>
      <c r="AIA6" s="167"/>
      <c r="AIB6" s="167"/>
      <c r="AIC6" s="167"/>
      <c r="AID6" s="167"/>
      <c r="AIE6" s="167"/>
      <c r="AIF6" s="167"/>
      <c r="AIG6" s="167"/>
      <c r="AIH6" s="167"/>
      <c r="AII6" s="167"/>
      <c r="AIJ6" s="167"/>
      <c r="AIK6" s="167"/>
      <c r="AIL6" s="167"/>
      <c r="AIM6" s="167"/>
      <c r="AIN6" s="167"/>
      <c r="AIO6" s="167"/>
      <c r="AIP6" s="167"/>
      <c r="AIQ6" s="167"/>
      <c r="AIR6" s="167"/>
      <c r="AIS6" s="167"/>
      <c r="AIT6" s="167"/>
      <c r="AIU6" s="167"/>
      <c r="AIV6" s="167"/>
      <c r="AIW6" s="167"/>
      <c r="AIX6" s="167"/>
      <c r="AIY6" s="167"/>
      <c r="AIZ6" s="167"/>
      <c r="AJA6" s="167"/>
      <c r="AJB6" s="167"/>
      <c r="AJC6" s="167"/>
      <c r="AJD6" s="167"/>
      <c r="AJE6" s="167"/>
      <c r="AJF6" s="167"/>
      <c r="AJG6" s="167"/>
      <c r="AJH6" s="167"/>
      <c r="AJI6" s="167"/>
      <c r="AJJ6" s="167"/>
      <c r="AJK6" s="167"/>
      <c r="AJL6" s="167"/>
      <c r="AJM6" s="167"/>
      <c r="AJN6" s="167"/>
      <c r="AJO6" s="167"/>
      <c r="AJP6" s="167"/>
      <c r="AJQ6" s="167"/>
      <c r="AJR6" s="167"/>
      <c r="AJS6" s="167"/>
      <c r="AJT6" s="167"/>
      <c r="AJU6" s="167"/>
      <c r="AJV6" s="167"/>
      <c r="AJW6" s="167"/>
      <c r="AJX6" s="167"/>
      <c r="AJY6" s="167"/>
      <c r="AJZ6" s="167"/>
      <c r="AKA6" s="167"/>
      <c r="AKB6" s="167"/>
      <c r="AKC6" s="167"/>
      <c r="AKD6" s="167"/>
      <c r="AKE6" s="167"/>
      <c r="AKF6" s="167"/>
      <c r="AKG6" s="167"/>
      <c r="AKH6" s="167"/>
      <c r="AKI6" s="167"/>
      <c r="AKJ6" s="167"/>
      <c r="AKK6" s="167"/>
      <c r="AKL6" s="167"/>
      <c r="AKM6" s="167"/>
      <c r="AKN6" s="167"/>
      <c r="AKO6" s="167"/>
      <c r="AKP6" s="167"/>
      <c r="AKQ6" s="167"/>
      <c r="AKR6" s="167"/>
      <c r="AKS6" s="167"/>
      <c r="AKT6" s="167"/>
      <c r="AKU6" s="167"/>
      <c r="AKV6" s="167"/>
      <c r="AKW6" s="167"/>
      <c r="AKX6" s="167"/>
      <c r="AKY6" s="167"/>
      <c r="AKZ6" s="167"/>
      <c r="ALA6" s="167"/>
      <c r="ALB6" s="167"/>
      <c r="ALC6" s="167"/>
      <c r="ALD6" s="167"/>
      <c r="ALE6" s="167"/>
      <c r="ALF6" s="167"/>
      <c r="ALG6" s="167"/>
      <c r="ALH6" s="167"/>
      <c r="ALI6" s="167"/>
      <c r="ALJ6" s="167"/>
      <c r="ALK6" s="167"/>
      <c r="ALL6" s="167"/>
      <c r="ALM6" s="167"/>
      <c r="ALN6" s="167"/>
      <c r="ALO6" s="167"/>
      <c r="ALP6" s="167"/>
      <c r="ALQ6" s="167"/>
      <c r="ALR6" s="167"/>
      <c r="ALS6" s="167"/>
      <c r="ALT6" s="167"/>
      <c r="ALU6" s="167"/>
      <c r="ALV6" s="167"/>
      <c r="ALW6" s="167"/>
      <c r="ALX6" s="167"/>
      <c r="ALY6" s="167"/>
      <c r="ALZ6" s="167"/>
      <c r="AMA6" s="167"/>
      <c r="AMB6" s="167"/>
      <c r="AMC6" s="167"/>
      <c r="AMD6" s="167"/>
      <c r="AME6" s="167"/>
      <c r="AMF6" s="167"/>
      <c r="AMG6" s="167"/>
      <c r="AMH6" s="167"/>
      <c r="AMI6" s="167"/>
    </row>
    <row r="7" spans="1:1024" ht="99.75" customHeight="1">
      <c r="A7" s="1">
        <v>4</v>
      </c>
      <c r="B7" s="2" t="s">
        <v>211</v>
      </c>
      <c r="C7" s="3" t="s">
        <v>102</v>
      </c>
      <c r="D7" s="3" t="s">
        <v>4</v>
      </c>
      <c r="E7" s="4" t="s">
        <v>212</v>
      </c>
      <c r="F7" s="121" t="s">
        <v>112</v>
      </c>
      <c r="G7" s="5">
        <v>3</v>
      </c>
      <c r="H7" s="3">
        <v>2</v>
      </c>
      <c r="I7" s="153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96" t="s">
        <v>94</v>
      </c>
      <c r="O7" s="3">
        <v>1</v>
      </c>
      <c r="P7" s="3">
        <v>0</v>
      </c>
      <c r="Q7" s="97">
        <v>0</v>
      </c>
      <c r="R7" s="7" t="s">
        <v>213</v>
      </c>
      <c r="S7" s="143" t="s">
        <v>214</v>
      </c>
      <c r="T7" s="6">
        <v>10910.49</v>
      </c>
      <c r="U7" s="6">
        <v>2291.1999999999998</v>
      </c>
      <c r="V7" s="6">
        <v>13201.69</v>
      </c>
      <c r="W7" s="8">
        <f t="shared" si="1"/>
        <v>0</v>
      </c>
      <c r="X7" s="35">
        <v>45308</v>
      </c>
      <c r="Y7" s="98" t="s">
        <v>226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216</v>
      </c>
      <c r="C8" s="3" t="s">
        <v>134</v>
      </c>
      <c r="D8" s="3" t="s">
        <v>101</v>
      </c>
      <c r="E8" s="4" t="s">
        <v>227</v>
      </c>
      <c r="F8" s="121" t="s">
        <v>112</v>
      </c>
      <c r="G8" s="5">
        <v>5</v>
      </c>
      <c r="H8" s="3">
        <v>0</v>
      </c>
      <c r="I8" s="153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96" t="s">
        <v>94</v>
      </c>
      <c r="O8" s="3">
        <v>1</v>
      </c>
      <c r="P8" s="3">
        <v>0</v>
      </c>
      <c r="Q8" s="97">
        <f t="shared" ref="Q8" si="2">(P8/O8)</f>
        <v>0</v>
      </c>
      <c r="R8" s="7" t="s">
        <v>218</v>
      </c>
      <c r="S8" s="143" t="s">
        <v>219</v>
      </c>
      <c r="T8" s="6">
        <v>15537</v>
      </c>
      <c r="U8" s="6">
        <v>3262.77</v>
      </c>
      <c r="V8" s="6">
        <v>18799.77</v>
      </c>
      <c r="W8" s="8">
        <f t="shared" si="1"/>
        <v>6.1699075524446201E-5</v>
      </c>
      <c r="X8" s="35">
        <v>45316</v>
      </c>
      <c r="Y8" s="98" t="s">
        <v>228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33">
        <v>6</v>
      </c>
      <c r="B9" s="2" t="s">
        <v>221</v>
      </c>
      <c r="C9" s="3" t="s">
        <v>102</v>
      </c>
      <c r="D9" s="3" t="s">
        <v>4</v>
      </c>
      <c r="E9" s="4" t="s">
        <v>229</v>
      </c>
      <c r="F9" s="5">
        <v>2</v>
      </c>
      <c r="G9" s="5">
        <v>3</v>
      </c>
      <c r="H9" s="3">
        <v>1</v>
      </c>
      <c r="I9" s="6" t="s">
        <v>196</v>
      </c>
      <c r="J9" s="6">
        <v>14604.16</v>
      </c>
      <c r="K9" s="6">
        <v>3066.88</v>
      </c>
      <c r="L9" s="6">
        <v>17671.04</v>
      </c>
      <c r="M9" s="234">
        <v>23824.99</v>
      </c>
      <c r="N9" s="96" t="s">
        <v>197</v>
      </c>
      <c r="O9" s="3">
        <v>0</v>
      </c>
      <c r="P9" s="3">
        <v>0</v>
      </c>
      <c r="Q9" s="97"/>
      <c r="R9" s="7"/>
      <c r="S9" s="6"/>
      <c r="T9" s="6"/>
      <c r="U9" s="6"/>
      <c r="V9" s="6"/>
      <c r="W9" s="8"/>
      <c r="X9" s="35">
        <v>45317</v>
      </c>
      <c r="Y9" s="9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s="168" customFormat="1" ht="81" customHeight="1">
      <c r="A10" s="218">
        <v>7</v>
      </c>
      <c r="B10" s="219" t="s">
        <v>154</v>
      </c>
      <c r="C10" s="220" t="s">
        <v>155</v>
      </c>
      <c r="D10" s="220" t="s">
        <v>4</v>
      </c>
      <c r="E10" s="221" t="s">
        <v>160</v>
      </c>
      <c r="F10" s="222" t="s">
        <v>112</v>
      </c>
      <c r="G10" s="223">
        <v>3</v>
      </c>
      <c r="H10" s="220">
        <v>0</v>
      </c>
      <c r="I10" s="224" t="s">
        <v>3</v>
      </c>
      <c r="J10" s="225">
        <v>5589.6</v>
      </c>
      <c r="K10" s="225">
        <v>0</v>
      </c>
      <c r="L10" s="225">
        <v>5589.6</v>
      </c>
      <c r="M10" s="225">
        <v>5589.6</v>
      </c>
      <c r="N10" s="226" t="s">
        <v>94</v>
      </c>
      <c r="O10" s="220">
        <v>1</v>
      </c>
      <c r="P10" s="220">
        <v>0</v>
      </c>
      <c r="Q10" s="227">
        <f t="shared" ref="Q10:Q15" si="3">(P10/O10)</f>
        <v>0</v>
      </c>
      <c r="R10" s="228" t="s">
        <v>157</v>
      </c>
      <c r="S10" s="229" t="s">
        <v>156</v>
      </c>
      <c r="T10" s="225">
        <v>5589.6</v>
      </c>
      <c r="U10" s="225">
        <v>0</v>
      </c>
      <c r="V10" s="225">
        <v>5589.6</v>
      </c>
      <c r="W10" s="8">
        <f t="shared" si="1"/>
        <v>0</v>
      </c>
      <c r="X10" s="230">
        <v>45365</v>
      </c>
      <c r="Y10" s="231">
        <v>45397</v>
      </c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  <c r="IW10" s="167"/>
      <c r="IX10" s="167"/>
      <c r="IY10" s="167"/>
      <c r="IZ10" s="167"/>
      <c r="JA10" s="167"/>
      <c r="JB10" s="167"/>
      <c r="JC10" s="167"/>
      <c r="JD10" s="167"/>
      <c r="JE10" s="167"/>
      <c r="JF10" s="167"/>
      <c r="JG10" s="167"/>
      <c r="JH10" s="167"/>
      <c r="JI10" s="167"/>
      <c r="JJ10" s="167"/>
      <c r="JK10" s="167"/>
      <c r="JL10" s="167"/>
      <c r="JM10" s="167"/>
      <c r="JN10" s="167"/>
      <c r="JO10" s="167"/>
      <c r="JP10" s="167"/>
      <c r="JQ10" s="167"/>
      <c r="JR10" s="167"/>
      <c r="JS10" s="167"/>
      <c r="JT10" s="167"/>
      <c r="JU10" s="167"/>
      <c r="JV10" s="167"/>
      <c r="JW10" s="167"/>
      <c r="JX10" s="167"/>
      <c r="JY10" s="167"/>
      <c r="JZ10" s="167"/>
      <c r="KA10" s="167"/>
      <c r="KB10" s="167"/>
      <c r="KC10" s="167"/>
      <c r="KD10" s="167"/>
      <c r="KE10" s="167"/>
      <c r="KF10" s="167"/>
      <c r="KG10" s="167"/>
      <c r="KH10" s="167"/>
      <c r="KI10" s="167"/>
      <c r="KJ10" s="167"/>
      <c r="KK10" s="167"/>
      <c r="KL10" s="167"/>
      <c r="KM10" s="167"/>
      <c r="KN10" s="167"/>
      <c r="KO10" s="167"/>
      <c r="KP10" s="167"/>
      <c r="KQ10" s="167"/>
      <c r="KR10" s="167"/>
      <c r="KS10" s="167"/>
      <c r="KT10" s="167"/>
      <c r="KU10" s="167"/>
      <c r="KV10" s="167"/>
      <c r="KW10" s="167"/>
      <c r="KX10" s="167"/>
      <c r="KY10" s="167"/>
      <c r="KZ10" s="167"/>
      <c r="LA10" s="167"/>
      <c r="LB10" s="167"/>
      <c r="LC10" s="167"/>
      <c r="LD10" s="167"/>
      <c r="LE10" s="167"/>
      <c r="LF10" s="167"/>
      <c r="LG10" s="167"/>
      <c r="LH10" s="167"/>
      <c r="LI10" s="167"/>
      <c r="LJ10" s="167"/>
      <c r="LK10" s="167"/>
      <c r="LL10" s="167"/>
      <c r="LM10" s="167"/>
      <c r="LN10" s="167"/>
      <c r="LO10" s="167"/>
      <c r="LP10" s="167"/>
      <c r="LQ10" s="167"/>
      <c r="LR10" s="167"/>
      <c r="LS10" s="167"/>
      <c r="LT10" s="167"/>
      <c r="LU10" s="167"/>
      <c r="LV10" s="167"/>
      <c r="LW10" s="167"/>
      <c r="LX10" s="167"/>
      <c r="LY10" s="167"/>
      <c r="LZ10" s="167"/>
      <c r="MA10" s="167"/>
      <c r="MB10" s="167"/>
      <c r="MC10" s="167"/>
      <c r="MD10" s="167"/>
      <c r="ME10" s="167"/>
      <c r="MF10" s="167"/>
      <c r="MG10" s="167"/>
      <c r="MH10" s="167"/>
      <c r="MI10" s="167"/>
      <c r="MJ10" s="167"/>
      <c r="MK10" s="167"/>
      <c r="ML10" s="167"/>
      <c r="MM10" s="167"/>
      <c r="MN10" s="167"/>
      <c r="MO10" s="167"/>
      <c r="MP10" s="167"/>
      <c r="MQ10" s="167"/>
      <c r="MR10" s="167"/>
      <c r="MS10" s="167"/>
      <c r="MT10" s="167"/>
      <c r="MU10" s="167"/>
      <c r="MV10" s="167"/>
      <c r="MW10" s="167"/>
      <c r="MX10" s="167"/>
      <c r="MY10" s="167"/>
      <c r="MZ10" s="167"/>
      <c r="NA10" s="167"/>
      <c r="NB10" s="167"/>
      <c r="NC10" s="167"/>
      <c r="ND10" s="167"/>
      <c r="NE10" s="167"/>
      <c r="NF10" s="167"/>
      <c r="NG10" s="167"/>
      <c r="NH10" s="167"/>
      <c r="NI10" s="167"/>
      <c r="NJ10" s="167"/>
      <c r="NK10" s="167"/>
      <c r="NL10" s="167"/>
      <c r="NM10" s="167"/>
      <c r="NN10" s="167"/>
      <c r="NO10" s="167"/>
      <c r="NP10" s="167"/>
      <c r="NQ10" s="167"/>
      <c r="NR10" s="167"/>
      <c r="NS10" s="167"/>
      <c r="NT10" s="167"/>
      <c r="NU10" s="167"/>
      <c r="NV10" s="167"/>
      <c r="NW10" s="167"/>
      <c r="NX10" s="167"/>
      <c r="NY10" s="167"/>
      <c r="NZ10" s="167"/>
      <c r="OA10" s="167"/>
      <c r="OB10" s="167"/>
      <c r="OC10" s="167"/>
      <c r="OD10" s="167"/>
      <c r="OE10" s="167"/>
      <c r="OF10" s="167"/>
      <c r="OG10" s="167"/>
      <c r="OH10" s="167"/>
      <c r="OI10" s="167"/>
      <c r="OJ10" s="167"/>
      <c r="OK10" s="167"/>
      <c r="OL10" s="167"/>
      <c r="OM10" s="167"/>
      <c r="ON10" s="167"/>
      <c r="OO10" s="167"/>
      <c r="OP10" s="167"/>
      <c r="OQ10" s="167"/>
      <c r="OR10" s="167"/>
      <c r="OS10" s="167"/>
      <c r="OT10" s="167"/>
      <c r="OU10" s="167"/>
      <c r="OV10" s="167"/>
      <c r="OW10" s="167"/>
      <c r="OX10" s="167"/>
      <c r="OY10" s="167"/>
      <c r="OZ10" s="167"/>
      <c r="PA10" s="167"/>
      <c r="PB10" s="167"/>
      <c r="PC10" s="167"/>
      <c r="PD10" s="167"/>
      <c r="PE10" s="167"/>
      <c r="PF10" s="167"/>
      <c r="PG10" s="167"/>
      <c r="PH10" s="167"/>
      <c r="PI10" s="167"/>
      <c r="PJ10" s="167"/>
      <c r="PK10" s="167"/>
      <c r="PL10" s="167"/>
      <c r="PM10" s="167"/>
      <c r="PN10" s="167"/>
      <c r="PO10" s="167"/>
      <c r="PP10" s="167"/>
      <c r="PQ10" s="167"/>
      <c r="PR10" s="167"/>
      <c r="PS10" s="167"/>
      <c r="PT10" s="167"/>
      <c r="PU10" s="167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67"/>
      <c r="RG10" s="167"/>
      <c r="RH10" s="167"/>
      <c r="RI10" s="167"/>
      <c r="RJ10" s="167"/>
      <c r="RK10" s="167"/>
      <c r="RL10" s="167"/>
      <c r="RM10" s="167"/>
      <c r="RN10" s="167"/>
      <c r="RO10" s="167"/>
      <c r="RP10" s="167"/>
      <c r="RQ10" s="167"/>
      <c r="RR10" s="167"/>
      <c r="RS10" s="167"/>
      <c r="RT10" s="167"/>
      <c r="RU10" s="167"/>
      <c r="RV10" s="167"/>
      <c r="RW10" s="167"/>
      <c r="RX10" s="167"/>
      <c r="RY10" s="167"/>
      <c r="RZ10" s="167"/>
      <c r="SA10" s="167"/>
      <c r="SB10" s="167"/>
      <c r="SC10" s="167"/>
      <c r="SD10" s="167"/>
      <c r="SE10" s="167"/>
      <c r="SF10" s="167"/>
      <c r="SG10" s="167"/>
      <c r="SH10" s="167"/>
      <c r="SI10" s="167"/>
      <c r="SJ10" s="167"/>
      <c r="SK10" s="167"/>
      <c r="SL10" s="167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167"/>
      <c r="TO10" s="167"/>
      <c r="TP10" s="167"/>
      <c r="TQ10" s="167"/>
      <c r="TR10" s="167"/>
      <c r="TS10" s="167"/>
      <c r="TT10" s="167"/>
      <c r="TU10" s="167"/>
      <c r="TV10" s="167"/>
      <c r="TW10" s="167"/>
      <c r="TX10" s="167"/>
      <c r="TY10" s="167"/>
      <c r="TZ10" s="167"/>
      <c r="UA10" s="167"/>
      <c r="UB10" s="167"/>
      <c r="UC10" s="167"/>
      <c r="UD10" s="167"/>
      <c r="UE10" s="167"/>
      <c r="UF10" s="167"/>
      <c r="UG10" s="167"/>
      <c r="UH10" s="167"/>
      <c r="UI10" s="167"/>
      <c r="UJ10" s="167"/>
      <c r="UK10" s="167"/>
      <c r="UL10" s="167"/>
      <c r="UM10" s="167"/>
      <c r="UN10" s="167"/>
      <c r="UO10" s="167"/>
      <c r="UP10" s="167"/>
      <c r="UQ10" s="167"/>
      <c r="UR10" s="167"/>
      <c r="US10" s="167"/>
      <c r="UT10" s="167"/>
      <c r="UU10" s="167"/>
      <c r="UV10" s="167"/>
      <c r="UW10" s="167"/>
      <c r="UX10" s="167"/>
      <c r="UY10" s="167"/>
      <c r="UZ10" s="167"/>
      <c r="VA10" s="167"/>
      <c r="VB10" s="167"/>
      <c r="VC10" s="167"/>
      <c r="VD10" s="167"/>
      <c r="VE10" s="167"/>
      <c r="VF10" s="167"/>
      <c r="VG10" s="167"/>
      <c r="VH10" s="167"/>
      <c r="VI10" s="167"/>
      <c r="VJ10" s="167"/>
      <c r="VK10" s="167"/>
      <c r="VL10" s="167"/>
      <c r="VM10" s="167"/>
      <c r="VN10" s="167"/>
      <c r="VO10" s="167"/>
      <c r="VP10" s="167"/>
      <c r="VQ10" s="167"/>
      <c r="VR10" s="167"/>
      <c r="VS10" s="167"/>
      <c r="VT10" s="167"/>
      <c r="VU10" s="167"/>
      <c r="VV10" s="167"/>
      <c r="VW10" s="167"/>
      <c r="VX10" s="167"/>
      <c r="VY10" s="167"/>
      <c r="VZ10" s="167"/>
      <c r="WA10" s="167"/>
      <c r="WB10" s="167"/>
      <c r="WC10" s="167"/>
      <c r="WD10" s="167"/>
      <c r="WE10" s="167"/>
      <c r="WF10" s="167"/>
      <c r="WG10" s="167"/>
      <c r="WH10" s="167"/>
      <c r="WI10" s="167"/>
      <c r="WJ10" s="167"/>
      <c r="WK10" s="167"/>
      <c r="WL10" s="167"/>
      <c r="WM10" s="167"/>
      <c r="WN10" s="167"/>
      <c r="WO10" s="167"/>
      <c r="WP10" s="167"/>
      <c r="WQ10" s="167"/>
      <c r="WR10" s="167"/>
      <c r="WS10" s="167"/>
      <c r="WT10" s="167"/>
      <c r="WU10" s="167"/>
      <c r="WV10" s="167"/>
      <c r="WW10" s="167"/>
      <c r="WX10" s="167"/>
      <c r="WY10" s="167"/>
      <c r="WZ10" s="167"/>
      <c r="XA10" s="167"/>
      <c r="XB10" s="167"/>
      <c r="XC10" s="167"/>
      <c r="XD10" s="167"/>
      <c r="XE10" s="167"/>
      <c r="XF10" s="167"/>
      <c r="XG10" s="167"/>
      <c r="XH10" s="167"/>
      <c r="XI10" s="167"/>
      <c r="XJ10" s="167"/>
      <c r="XK10" s="167"/>
      <c r="XL10" s="167"/>
      <c r="XM10" s="167"/>
      <c r="XN10" s="167"/>
      <c r="XO10" s="167"/>
      <c r="XP10" s="167"/>
      <c r="XQ10" s="167"/>
      <c r="XR10" s="167"/>
      <c r="XS10" s="167"/>
      <c r="XT10" s="167"/>
      <c r="XU10" s="167"/>
      <c r="XV10" s="167"/>
      <c r="XW10" s="167"/>
      <c r="XX10" s="167"/>
      <c r="XY10" s="167"/>
      <c r="XZ10" s="167"/>
      <c r="YA10" s="167"/>
      <c r="YB10" s="167"/>
      <c r="YC10" s="167"/>
      <c r="YD10" s="167"/>
      <c r="YE10" s="167"/>
      <c r="YF10" s="167"/>
      <c r="YG10" s="167"/>
      <c r="YH10" s="167"/>
      <c r="YI10" s="167"/>
      <c r="YJ10" s="167"/>
      <c r="YK10" s="167"/>
      <c r="YL10" s="167"/>
      <c r="YM10" s="167"/>
      <c r="YN10" s="167"/>
      <c r="YO10" s="167"/>
      <c r="YP10" s="167"/>
      <c r="YQ10" s="167"/>
      <c r="YR10" s="167"/>
      <c r="YS10" s="167"/>
      <c r="YT10" s="167"/>
      <c r="YU10" s="167"/>
      <c r="YV10" s="167"/>
      <c r="YW10" s="167"/>
      <c r="YX10" s="167"/>
      <c r="YY10" s="167"/>
      <c r="YZ10" s="167"/>
      <c r="ZA10" s="167"/>
      <c r="ZB10" s="167"/>
      <c r="ZC10" s="167"/>
      <c r="ZD10" s="167"/>
      <c r="ZE10" s="167"/>
      <c r="ZF10" s="167"/>
      <c r="ZG10" s="167"/>
      <c r="ZH10" s="167"/>
      <c r="ZI10" s="167"/>
      <c r="ZJ10" s="167"/>
      <c r="ZK10" s="167"/>
      <c r="ZL10" s="167"/>
      <c r="ZM10" s="167"/>
      <c r="ZN10" s="167"/>
      <c r="ZO10" s="167"/>
      <c r="ZP10" s="167"/>
      <c r="ZQ10" s="167"/>
      <c r="ZR10" s="167"/>
      <c r="ZS10" s="167"/>
      <c r="ZT10" s="167"/>
      <c r="ZU10" s="167"/>
      <c r="ZV10" s="167"/>
      <c r="ZW10" s="167"/>
      <c r="ZX10" s="167"/>
      <c r="ZY10" s="167"/>
      <c r="ZZ10" s="167"/>
      <c r="AAA10" s="167"/>
      <c r="AAB10" s="167"/>
      <c r="AAC10" s="167"/>
      <c r="AAD10" s="167"/>
      <c r="AAE10" s="167"/>
      <c r="AAF10" s="167"/>
      <c r="AAG10" s="167"/>
      <c r="AAH10" s="167"/>
      <c r="AAI10" s="167"/>
      <c r="AAJ10" s="167"/>
      <c r="AAK10" s="167"/>
      <c r="AAL10" s="167"/>
      <c r="AAM10" s="167"/>
      <c r="AAN10" s="167"/>
      <c r="AAO10" s="167"/>
      <c r="AAP10" s="167"/>
      <c r="AAQ10" s="167"/>
      <c r="AAR10" s="167"/>
      <c r="AAS10" s="167"/>
      <c r="AAT10" s="167"/>
      <c r="AAU10" s="167"/>
      <c r="AAV10" s="167"/>
      <c r="AAW10" s="167"/>
      <c r="AAX10" s="167"/>
      <c r="AAY10" s="167"/>
      <c r="AAZ10" s="167"/>
      <c r="ABA10" s="167"/>
      <c r="ABB10" s="167"/>
      <c r="ABC10" s="167"/>
      <c r="ABD10" s="167"/>
      <c r="ABE10" s="167"/>
      <c r="ABF10" s="167"/>
      <c r="ABG10" s="167"/>
      <c r="ABH10" s="167"/>
      <c r="ABI10" s="167"/>
      <c r="ABJ10" s="167"/>
      <c r="ABK10" s="167"/>
      <c r="ABL10" s="167"/>
      <c r="ABM10" s="167"/>
      <c r="ABN10" s="167"/>
      <c r="ABO10" s="167"/>
      <c r="ABP10" s="167"/>
      <c r="ABQ10" s="167"/>
      <c r="ABR10" s="167"/>
      <c r="ABS10" s="167"/>
      <c r="ABT10" s="167"/>
      <c r="ABU10" s="167"/>
      <c r="ABV10" s="167"/>
      <c r="ABW10" s="167"/>
      <c r="ABX10" s="167"/>
      <c r="ABY10" s="167"/>
      <c r="ABZ10" s="167"/>
      <c r="ACA10" s="167"/>
      <c r="ACB10" s="167"/>
      <c r="ACC10" s="167"/>
      <c r="ACD10" s="167"/>
      <c r="ACE10" s="167"/>
      <c r="ACF10" s="167"/>
      <c r="ACG10" s="167"/>
      <c r="ACH10" s="167"/>
      <c r="ACI10" s="167"/>
      <c r="ACJ10" s="167"/>
      <c r="ACK10" s="167"/>
      <c r="ACL10" s="167"/>
      <c r="ACM10" s="167"/>
      <c r="ACN10" s="167"/>
      <c r="ACO10" s="167"/>
      <c r="ACP10" s="167"/>
      <c r="ACQ10" s="167"/>
      <c r="ACR10" s="167"/>
      <c r="ACS10" s="167"/>
      <c r="ACT10" s="167"/>
      <c r="ACU10" s="167"/>
      <c r="ACV10" s="167"/>
      <c r="ACW10" s="167"/>
      <c r="ACX10" s="167"/>
      <c r="ACY10" s="167"/>
      <c r="ACZ10" s="167"/>
      <c r="ADA10" s="167"/>
      <c r="ADB10" s="167"/>
      <c r="ADC10" s="167"/>
      <c r="ADD10" s="167"/>
      <c r="ADE10" s="167"/>
      <c r="ADF10" s="167"/>
      <c r="ADG10" s="167"/>
      <c r="ADH10" s="167"/>
      <c r="ADI10" s="167"/>
      <c r="ADJ10" s="167"/>
      <c r="ADK10" s="167"/>
      <c r="ADL10" s="167"/>
      <c r="ADM10" s="167"/>
      <c r="ADN10" s="167"/>
      <c r="ADO10" s="167"/>
      <c r="ADP10" s="167"/>
      <c r="ADQ10" s="167"/>
      <c r="ADR10" s="167"/>
      <c r="ADS10" s="167"/>
      <c r="ADT10" s="167"/>
      <c r="ADU10" s="167"/>
      <c r="ADV10" s="167"/>
      <c r="ADW10" s="167"/>
      <c r="ADX10" s="167"/>
      <c r="ADY10" s="167"/>
      <c r="ADZ10" s="167"/>
      <c r="AEA10" s="167"/>
      <c r="AEB10" s="167"/>
      <c r="AEC10" s="167"/>
      <c r="AED10" s="167"/>
      <c r="AEE10" s="167"/>
      <c r="AEF10" s="167"/>
      <c r="AEG10" s="167"/>
      <c r="AEH10" s="167"/>
      <c r="AEI10" s="167"/>
      <c r="AEJ10" s="167"/>
      <c r="AEK10" s="167"/>
      <c r="AEL10" s="167"/>
      <c r="AEM10" s="167"/>
      <c r="AEN10" s="167"/>
      <c r="AEO10" s="167"/>
      <c r="AEP10" s="167"/>
      <c r="AEQ10" s="167"/>
      <c r="AER10" s="167"/>
      <c r="AES10" s="167"/>
      <c r="AET10" s="167"/>
      <c r="AEU10" s="167"/>
      <c r="AEV10" s="167"/>
      <c r="AEW10" s="167"/>
      <c r="AEX10" s="167"/>
      <c r="AEY10" s="167"/>
      <c r="AEZ10" s="167"/>
      <c r="AFA10" s="167"/>
      <c r="AFB10" s="167"/>
      <c r="AFC10" s="167"/>
      <c r="AFD10" s="167"/>
      <c r="AFE10" s="167"/>
      <c r="AFF10" s="167"/>
      <c r="AFG10" s="167"/>
      <c r="AFH10" s="167"/>
      <c r="AFI10" s="167"/>
      <c r="AFJ10" s="167"/>
      <c r="AFK10" s="167"/>
      <c r="AFL10" s="167"/>
      <c r="AFM10" s="167"/>
      <c r="AFN10" s="167"/>
      <c r="AFO10" s="167"/>
      <c r="AFP10" s="167"/>
      <c r="AFQ10" s="167"/>
      <c r="AFR10" s="167"/>
      <c r="AFS10" s="167"/>
      <c r="AFT10" s="167"/>
      <c r="AFU10" s="167"/>
      <c r="AFV10" s="167"/>
      <c r="AFW10" s="167"/>
      <c r="AFX10" s="167"/>
      <c r="AFY10" s="167"/>
      <c r="AFZ10" s="167"/>
      <c r="AGA10" s="167"/>
      <c r="AGB10" s="167"/>
      <c r="AGC10" s="167"/>
      <c r="AGD10" s="167"/>
      <c r="AGE10" s="167"/>
      <c r="AGF10" s="167"/>
      <c r="AGG10" s="167"/>
      <c r="AGH10" s="167"/>
      <c r="AGI10" s="167"/>
      <c r="AGJ10" s="167"/>
      <c r="AGK10" s="167"/>
      <c r="AGL10" s="167"/>
      <c r="AGM10" s="167"/>
      <c r="AGN10" s="167"/>
      <c r="AGO10" s="167"/>
      <c r="AGP10" s="167"/>
      <c r="AGQ10" s="167"/>
      <c r="AGR10" s="167"/>
      <c r="AGS10" s="167"/>
      <c r="AGT10" s="167"/>
      <c r="AGU10" s="167"/>
      <c r="AGV10" s="167"/>
      <c r="AGW10" s="167"/>
      <c r="AGX10" s="167"/>
      <c r="AGY10" s="167"/>
      <c r="AGZ10" s="167"/>
      <c r="AHA10" s="167"/>
      <c r="AHB10" s="167"/>
      <c r="AHC10" s="167"/>
      <c r="AHD10" s="167"/>
      <c r="AHE10" s="167"/>
      <c r="AHF10" s="167"/>
      <c r="AHG10" s="167"/>
      <c r="AHH10" s="167"/>
      <c r="AHI10" s="167"/>
      <c r="AHJ10" s="167"/>
      <c r="AHK10" s="167"/>
      <c r="AHL10" s="167"/>
      <c r="AHM10" s="167"/>
      <c r="AHN10" s="167"/>
      <c r="AHO10" s="167"/>
      <c r="AHP10" s="167"/>
      <c r="AHQ10" s="167"/>
      <c r="AHR10" s="167"/>
      <c r="AHS10" s="167"/>
      <c r="AHT10" s="167"/>
      <c r="AHU10" s="167"/>
      <c r="AHV10" s="167"/>
      <c r="AHW10" s="167"/>
      <c r="AHX10" s="167"/>
      <c r="AHY10" s="167"/>
      <c r="AHZ10" s="167"/>
      <c r="AIA10" s="167"/>
      <c r="AIB10" s="167"/>
      <c r="AIC10" s="167"/>
      <c r="AID10" s="167"/>
      <c r="AIE10" s="167"/>
      <c r="AIF10" s="167"/>
      <c r="AIG10" s="167"/>
      <c r="AIH10" s="167"/>
      <c r="AII10" s="167"/>
      <c r="AIJ10" s="167"/>
      <c r="AIK10" s="167"/>
      <c r="AIL10" s="167"/>
      <c r="AIM10" s="167"/>
      <c r="AIN10" s="167"/>
      <c r="AIO10" s="167"/>
      <c r="AIP10" s="167"/>
      <c r="AIQ10" s="167"/>
      <c r="AIR10" s="167"/>
      <c r="AIS10" s="167"/>
      <c r="AIT10" s="167"/>
      <c r="AIU10" s="167"/>
      <c r="AIV10" s="167"/>
      <c r="AIW10" s="167"/>
      <c r="AIX10" s="167"/>
      <c r="AIY10" s="167"/>
      <c r="AIZ10" s="167"/>
      <c r="AJA10" s="167"/>
      <c r="AJB10" s="167"/>
      <c r="AJC10" s="167"/>
      <c r="AJD10" s="167"/>
      <c r="AJE10" s="167"/>
      <c r="AJF10" s="167"/>
      <c r="AJG10" s="167"/>
      <c r="AJH10" s="167"/>
      <c r="AJI10" s="167"/>
      <c r="AJJ10" s="167"/>
      <c r="AJK10" s="167"/>
      <c r="AJL10" s="167"/>
      <c r="AJM10" s="167"/>
      <c r="AJN10" s="167"/>
      <c r="AJO10" s="167"/>
      <c r="AJP10" s="167"/>
      <c r="AJQ10" s="167"/>
      <c r="AJR10" s="167"/>
      <c r="AJS10" s="167"/>
      <c r="AJT10" s="167"/>
      <c r="AJU10" s="167"/>
      <c r="AJV10" s="167"/>
      <c r="AJW10" s="167"/>
      <c r="AJX10" s="167"/>
      <c r="AJY10" s="167"/>
      <c r="AJZ10" s="167"/>
      <c r="AKA10" s="167"/>
      <c r="AKB10" s="167"/>
      <c r="AKC10" s="167"/>
      <c r="AKD10" s="167"/>
      <c r="AKE10" s="167"/>
      <c r="AKF10" s="167"/>
      <c r="AKG10" s="167"/>
      <c r="AKH10" s="167"/>
      <c r="AKI10" s="167"/>
      <c r="AKJ10" s="167"/>
      <c r="AKK10" s="167"/>
      <c r="AKL10" s="167"/>
      <c r="AKM10" s="167"/>
      <c r="AKN10" s="167"/>
      <c r="AKO10" s="167"/>
      <c r="AKP10" s="167"/>
      <c r="AKQ10" s="167"/>
      <c r="AKR10" s="167"/>
      <c r="AKS10" s="167"/>
      <c r="AKT10" s="167"/>
      <c r="AKU10" s="167"/>
      <c r="AKV10" s="167"/>
      <c r="AKW10" s="167"/>
      <c r="AKX10" s="167"/>
      <c r="AKY10" s="167"/>
      <c r="AKZ10" s="167"/>
      <c r="ALA10" s="167"/>
      <c r="ALB10" s="167"/>
      <c r="ALC10" s="167"/>
      <c r="ALD10" s="167"/>
      <c r="ALE10" s="167"/>
      <c r="ALF10" s="167"/>
      <c r="ALG10" s="167"/>
      <c r="ALH10" s="167"/>
      <c r="ALI10" s="167"/>
      <c r="ALJ10" s="167"/>
      <c r="ALK10" s="167"/>
      <c r="ALL10" s="167"/>
      <c r="ALM10" s="167"/>
      <c r="ALN10" s="167"/>
      <c r="ALO10" s="167"/>
      <c r="ALP10" s="167"/>
      <c r="ALQ10" s="167"/>
      <c r="ALR10" s="167"/>
      <c r="ALS10" s="167"/>
      <c r="ALT10" s="167"/>
      <c r="ALU10" s="167"/>
      <c r="ALV10" s="167"/>
      <c r="ALW10" s="167"/>
      <c r="ALX10" s="167"/>
      <c r="ALY10" s="167"/>
      <c r="ALZ10" s="167"/>
      <c r="AMA10" s="167"/>
      <c r="AMB10" s="167"/>
      <c r="AMC10" s="167"/>
      <c r="AMD10" s="167"/>
      <c r="AME10" s="167"/>
      <c r="AMF10" s="167"/>
      <c r="AMG10" s="167"/>
      <c r="AMH10" s="167"/>
      <c r="AMI10" s="167"/>
    </row>
    <row r="11" spans="1:1024" s="168" customFormat="1" ht="92.25" customHeight="1">
      <c r="A11" s="232">
        <v>8</v>
      </c>
      <c r="B11" s="208" t="s">
        <v>150</v>
      </c>
      <c r="C11" s="208" t="s">
        <v>134</v>
      </c>
      <c r="D11" s="208" t="s">
        <v>4</v>
      </c>
      <c r="E11" s="209" t="s">
        <v>161</v>
      </c>
      <c r="F11" s="210" t="s">
        <v>112</v>
      </c>
      <c r="G11" s="211">
        <v>4</v>
      </c>
      <c r="H11" s="208">
        <v>0</v>
      </c>
      <c r="I11" s="212" t="s">
        <v>3</v>
      </c>
      <c r="J11" s="213">
        <v>100305.92</v>
      </c>
      <c r="K11" s="213">
        <v>21064.240000000002</v>
      </c>
      <c r="L11" s="213">
        <v>121370.16</v>
      </c>
      <c r="M11" s="213">
        <v>100305.92</v>
      </c>
      <c r="N11" s="177" t="s">
        <v>94</v>
      </c>
      <c r="O11" s="208">
        <v>1</v>
      </c>
      <c r="P11" s="208">
        <v>0</v>
      </c>
      <c r="Q11" s="214">
        <f t="shared" si="3"/>
        <v>0</v>
      </c>
      <c r="R11" s="215" t="s">
        <v>137</v>
      </c>
      <c r="S11" s="216" t="s">
        <v>138</v>
      </c>
      <c r="T11" s="213">
        <v>100305.92</v>
      </c>
      <c r="U11" s="213">
        <v>21064.240000000002</v>
      </c>
      <c r="V11" s="213">
        <v>121370.16</v>
      </c>
      <c r="W11" s="8">
        <f t="shared" si="1"/>
        <v>0</v>
      </c>
      <c r="X11" s="217" t="s">
        <v>151</v>
      </c>
      <c r="Y11" s="166" t="s">
        <v>159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  <c r="IW11" s="167"/>
      <c r="IX11" s="167"/>
      <c r="IY11" s="167"/>
      <c r="IZ11" s="167"/>
      <c r="JA11" s="167"/>
      <c r="JB11" s="167"/>
      <c r="JC11" s="167"/>
      <c r="JD11" s="167"/>
      <c r="JE11" s="167"/>
      <c r="JF11" s="167"/>
      <c r="JG11" s="167"/>
      <c r="JH11" s="167"/>
      <c r="JI11" s="167"/>
      <c r="JJ11" s="167"/>
      <c r="JK11" s="167"/>
      <c r="JL11" s="167"/>
      <c r="JM11" s="167"/>
      <c r="JN11" s="167"/>
      <c r="JO11" s="167"/>
      <c r="JP11" s="167"/>
      <c r="JQ11" s="167"/>
      <c r="JR11" s="167"/>
      <c r="JS11" s="167"/>
      <c r="JT11" s="167"/>
      <c r="JU11" s="167"/>
      <c r="JV11" s="167"/>
      <c r="JW11" s="167"/>
      <c r="JX11" s="167"/>
      <c r="JY11" s="167"/>
      <c r="JZ11" s="167"/>
      <c r="KA11" s="167"/>
      <c r="KB11" s="167"/>
      <c r="KC11" s="167"/>
      <c r="KD11" s="167"/>
      <c r="KE11" s="167"/>
      <c r="KF11" s="167"/>
      <c r="KG11" s="167"/>
      <c r="KH11" s="167"/>
      <c r="KI11" s="167"/>
      <c r="KJ11" s="167"/>
      <c r="KK11" s="167"/>
      <c r="KL11" s="167"/>
      <c r="KM11" s="167"/>
      <c r="KN11" s="167"/>
      <c r="KO11" s="167"/>
      <c r="KP11" s="167"/>
      <c r="KQ11" s="167"/>
      <c r="KR11" s="167"/>
      <c r="KS11" s="167"/>
      <c r="KT11" s="167"/>
      <c r="KU11" s="167"/>
      <c r="KV11" s="167"/>
      <c r="KW11" s="167"/>
      <c r="KX11" s="167"/>
      <c r="KY11" s="167"/>
      <c r="KZ11" s="167"/>
      <c r="LA11" s="167"/>
      <c r="LB11" s="167"/>
      <c r="LC11" s="167"/>
      <c r="LD11" s="167"/>
      <c r="LE11" s="167"/>
      <c r="LF11" s="167"/>
      <c r="LG11" s="167"/>
      <c r="LH11" s="167"/>
      <c r="LI11" s="167"/>
      <c r="LJ11" s="167"/>
      <c r="LK11" s="167"/>
      <c r="LL11" s="167"/>
      <c r="LM11" s="167"/>
      <c r="LN11" s="167"/>
      <c r="LO11" s="167"/>
      <c r="LP11" s="167"/>
      <c r="LQ11" s="167"/>
      <c r="LR11" s="167"/>
      <c r="LS11" s="167"/>
      <c r="LT11" s="167"/>
      <c r="LU11" s="167"/>
      <c r="LV11" s="167"/>
      <c r="LW11" s="167"/>
      <c r="LX11" s="167"/>
      <c r="LY11" s="167"/>
      <c r="LZ11" s="167"/>
      <c r="MA11" s="167"/>
      <c r="MB11" s="167"/>
      <c r="MC11" s="167"/>
      <c r="MD11" s="167"/>
      <c r="ME11" s="167"/>
      <c r="MF11" s="167"/>
      <c r="MG11" s="167"/>
      <c r="MH11" s="167"/>
      <c r="MI11" s="167"/>
      <c r="MJ11" s="167"/>
      <c r="MK11" s="167"/>
      <c r="ML11" s="167"/>
      <c r="MM11" s="167"/>
      <c r="MN11" s="167"/>
      <c r="MO11" s="167"/>
      <c r="MP11" s="167"/>
      <c r="MQ11" s="167"/>
      <c r="MR11" s="167"/>
      <c r="MS11" s="167"/>
      <c r="MT11" s="167"/>
      <c r="MU11" s="167"/>
      <c r="MV11" s="167"/>
      <c r="MW11" s="167"/>
      <c r="MX11" s="167"/>
      <c r="MY11" s="167"/>
      <c r="MZ11" s="167"/>
      <c r="NA11" s="167"/>
      <c r="NB11" s="167"/>
      <c r="NC11" s="167"/>
      <c r="ND11" s="167"/>
      <c r="NE11" s="167"/>
      <c r="NF11" s="167"/>
      <c r="NG11" s="167"/>
      <c r="NH11" s="167"/>
      <c r="NI11" s="167"/>
      <c r="NJ11" s="167"/>
      <c r="NK11" s="167"/>
      <c r="NL11" s="167"/>
      <c r="NM11" s="167"/>
      <c r="NN11" s="167"/>
      <c r="NO11" s="167"/>
      <c r="NP11" s="167"/>
      <c r="NQ11" s="167"/>
      <c r="NR11" s="167"/>
      <c r="NS11" s="167"/>
      <c r="NT11" s="167"/>
      <c r="NU11" s="167"/>
      <c r="NV11" s="167"/>
      <c r="NW11" s="167"/>
      <c r="NX11" s="167"/>
      <c r="NY11" s="167"/>
      <c r="NZ11" s="167"/>
      <c r="OA11" s="167"/>
      <c r="OB11" s="167"/>
      <c r="OC11" s="167"/>
      <c r="OD11" s="167"/>
      <c r="OE11" s="167"/>
      <c r="OF11" s="167"/>
      <c r="OG11" s="167"/>
      <c r="OH11" s="167"/>
      <c r="OI11" s="167"/>
      <c r="OJ11" s="167"/>
      <c r="OK11" s="167"/>
      <c r="OL11" s="167"/>
      <c r="OM11" s="167"/>
      <c r="ON11" s="167"/>
      <c r="OO11" s="167"/>
      <c r="OP11" s="167"/>
      <c r="OQ11" s="167"/>
      <c r="OR11" s="167"/>
      <c r="OS11" s="167"/>
      <c r="OT11" s="167"/>
      <c r="OU11" s="167"/>
      <c r="OV11" s="167"/>
      <c r="OW11" s="167"/>
      <c r="OX11" s="167"/>
      <c r="OY11" s="167"/>
      <c r="OZ11" s="167"/>
      <c r="PA11" s="167"/>
      <c r="PB11" s="167"/>
      <c r="PC11" s="167"/>
      <c r="PD11" s="167"/>
      <c r="PE11" s="167"/>
      <c r="PF11" s="167"/>
      <c r="PG11" s="167"/>
      <c r="PH11" s="167"/>
      <c r="PI11" s="167"/>
      <c r="PJ11" s="167"/>
      <c r="PK11" s="167"/>
      <c r="PL11" s="167"/>
      <c r="PM11" s="167"/>
      <c r="PN11" s="167"/>
      <c r="PO11" s="167"/>
      <c r="PP11" s="167"/>
      <c r="PQ11" s="167"/>
      <c r="PR11" s="167"/>
      <c r="PS11" s="167"/>
      <c r="PT11" s="167"/>
      <c r="PU11" s="167"/>
      <c r="PV11" s="167"/>
      <c r="PW11" s="167"/>
      <c r="PX11" s="167"/>
      <c r="PY11" s="167"/>
      <c r="PZ11" s="167"/>
      <c r="QA11" s="167"/>
      <c r="QB11" s="167"/>
      <c r="QC11" s="167"/>
      <c r="QD11" s="167"/>
      <c r="QE11" s="167"/>
      <c r="QF11" s="167"/>
      <c r="QG11" s="167"/>
      <c r="QH11" s="167"/>
      <c r="QI11" s="167"/>
      <c r="QJ11" s="167"/>
      <c r="QK11" s="167"/>
      <c r="QL11" s="167"/>
      <c r="QM11" s="167"/>
      <c r="QN11" s="167"/>
      <c r="QO11" s="167"/>
      <c r="QP11" s="167"/>
      <c r="QQ11" s="167"/>
      <c r="QR11" s="167"/>
      <c r="QS11" s="167"/>
      <c r="QT11" s="167"/>
      <c r="QU11" s="167"/>
      <c r="QV11" s="167"/>
      <c r="QW11" s="167"/>
      <c r="QX11" s="167"/>
      <c r="QY11" s="167"/>
      <c r="QZ11" s="167"/>
      <c r="RA11" s="167"/>
      <c r="RB11" s="167"/>
      <c r="RC11" s="167"/>
      <c r="RD11" s="167"/>
      <c r="RE11" s="167"/>
      <c r="RF11" s="167"/>
      <c r="RG11" s="167"/>
      <c r="RH11" s="167"/>
      <c r="RI11" s="167"/>
      <c r="RJ11" s="167"/>
      <c r="RK11" s="167"/>
      <c r="RL11" s="167"/>
      <c r="RM11" s="167"/>
      <c r="RN11" s="167"/>
      <c r="RO11" s="167"/>
      <c r="RP11" s="167"/>
      <c r="RQ11" s="167"/>
      <c r="RR11" s="167"/>
      <c r="RS11" s="167"/>
      <c r="RT11" s="167"/>
      <c r="RU11" s="167"/>
      <c r="RV11" s="167"/>
      <c r="RW11" s="167"/>
      <c r="RX11" s="167"/>
      <c r="RY11" s="167"/>
      <c r="RZ11" s="167"/>
      <c r="SA11" s="167"/>
      <c r="SB11" s="167"/>
      <c r="SC11" s="167"/>
      <c r="SD11" s="167"/>
      <c r="SE11" s="167"/>
      <c r="SF11" s="167"/>
      <c r="SG11" s="167"/>
      <c r="SH11" s="167"/>
      <c r="SI11" s="167"/>
      <c r="SJ11" s="167"/>
      <c r="SK11" s="167"/>
      <c r="SL11" s="167"/>
      <c r="SM11" s="167"/>
      <c r="SN11" s="167"/>
      <c r="SO11" s="167"/>
      <c r="SP11" s="167"/>
      <c r="SQ11" s="167"/>
      <c r="SR11" s="167"/>
      <c r="SS11" s="167"/>
      <c r="ST11" s="167"/>
      <c r="SU11" s="167"/>
      <c r="SV11" s="167"/>
      <c r="SW11" s="167"/>
      <c r="SX11" s="167"/>
      <c r="SY11" s="167"/>
      <c r="SZ11" s="167"/>
      <c r="TA11" s="167"/>
      <c r="TB11" s="167"/>
      <c r="TC11" s="167"/>
      <c r="TD11" s="167"/>
      <c r="TE11" s="167"/>
      <c r="TF11" s="167"/>
      <c r="TG11" s="167"/>
      <c r="TH11" s="167"/>
      <c r="TI11" s="167"/>
      <c r="TJ11" s="167"/>
      <c r="TK11" s="167"/>
      <c r="TL11" s="167"/>
      <c r="TM11" s="167"/>
      <c r="TN11" s="167"/>
      <c r="TO11" s="167"/>
      <c r="TP11" s="167"/>
      <c r="TQ11" s="167"/>
      <c r="TR11" s="167"/>
      <c r="TS11" s="167"/>
      <c r="TT11" s="167"/>
      <c r="TU11" s="167"/>
      <c r="TV11" s="167"/>
      <c r="TW11" s="167"/>
      <c r="TX11" s="167"/>
      <c r="TY11" s="167"/>
      <c r="TZ11" s="167"/>
      <c r="UA11" s="167"/>
      <c r="UB11" s="167"/>
      <c r="UC11" s="167"/>
      <c r="UD11" s="167"/>
      <c r="UE11" s="167"/>
      <c r="UF11" s="167"/>
      <c r="UG11" s="167"/>
      <c r="UH11" s="167"/>
      <c r="UI11" s="167"/>
      <c r="UJ11" s="167"/>
      <c r="UK11" s="167"/>
      <c r="UL11" s="167"/>
      <c r="UM11" s="167"/>
      <c r="UN11" s="167"/>
      <c r="UO11" s="167"/>
      <c r="UP11" s="167"/>
      <c r="UQ11" s="167"/>
      <c r="UR11" s="167"/>
      <c r="US11" s="167"/>
      <c r="UT11" s="167"/>
      <c r="UU11" s="167"/>
      <c r="UV11" s="167"/>
      <c r="UW11" s="167"/>
      <c r="UX11" s="167"/>
      <c r="UY11" s="167"/>
      <c r="UZ11" s="167"/>
      <c r="VA11" s="167"/>
      <c r="VB11" s="167"/>
      <c r="VC11" s="167"/>
      <c r="VD11" s="167"/>
      <c r="VE11" s="167"/>
      <c r="VF11" s="167"/>
      <c r="VG11" s="167"/>
      <c r="VH11" s="167"/>
      <c r="VI11" s="167"/>
      <c r="VJ11" s="167"/>
      <c r="VK11" s="167"/>
      <c r="VL11" s="167"/>
      <c r="VM11" s="167"/>
      <c r="VN11" s="167"/>
      <c r="VO11" s="167"/>
      <c r="VP11" s="167"/>
      <c r="VQ11" s="167"/>
      <c r="VR11" s="167"/>
      <c r="VS11" s="167"/>
      <c r="VT11" s="167"/>
      <c r="VU11" s="167"/>
      <c r="VV11" s="167"/>
      <c r="VW11" s="167"/>
      <c r="VX11" s="167"/>
      <c r="VY11" s="167"/>
      <c r="VZ11" s="167"/>
      <c r="WA11" s="167"/>
      <c r="WB11" s="167"/>
      <c r="WC11" s="167"/>
      <c r="WD11" s="167"/>
      <c r="WE11" s="167"/>
      <c r="WF11" s="167"/>
      <c r="WG11" s="167"/>
      <c r="WH11" s="167"/>
      <c r="WI11" s="167"/>
      <c r="WJ11" s="167"/>
      <c r="WK11" s="167"/>
      <c r="WL11" s="167"/>
      <c r="WM11" s="167"/>
      <c r="WN11" s="167"/>
      <c r="WO11" s="167"/>
      <c r="WP11" s="167"/>
      <c r="WQ11" s="167"/>
      <c r="WR11" s="167"/>
      <c r="WS11" s="167"/>
      <c r="WT11" s="167"/>
      <c r="WU11" s="167"/>
      <c r="WV11" s="167"/>
      <c r="WW11" s="167"/>
      <c r="WX11" s="167"/>
      <c r="WY11" s="167"/>
      <c r="WZ11" s="167"/>
      <c r="XA11" s="167"/>
      <c r="XB11" s="167"/>
      <c r="XC11" s="167"/>
      <c r="XD11" s="167"/>
      <c r="XE11" s="167"/>
      <c r="XF11" s="167"/>
      <c r="XG11" s="167"/>
      <c r="XH11" s="167"/>
      <c r="XI11" s="167"/>
      <c r="XJ11" s="167"/>
      <c r="XK11" s="167"/>
      <c r="XL11" s="167"/>
      <c r="XM11" s="167"/>
      <c r="XN11" s="167"/>
      <c r="XO11" s="167"/>
      <c r="XP11" s="167"/>
      <c r="XQ11" s="167"/>
      <c r="XR11" s="167"/>
      <c r="XS11" s="167"/>
      <c r="XT11" s="167"/>
      <c r="XU11" s="167"/>
      <c r="XV11" s="167"/>
      <c r="XW11" s="167"/>
      <c r="XX11" s="167"/>
      <c r="XY11" s="167"/>
      <c r="XZ11" s="167"/>
      <c r="YA11" s="167"/>
      <c r="YB11" s="167"/>
      <c r="YC11" s="167"/>
      <c r="YD11" s="167"/>
      <c r="YE11" s="167"/>
      <c r="YF11" s="167"/>
      <c r="YG11" s="167"/>
      <c r="YH11" s="167"/>
      <c r="YI11" s="167"/>
      <c r="YJ11" s="167"/>
      <c r="YK11" s="167"/>
      <c r="YL11" s="167"/>
      <c r="YM11" s="167"/>
      <c r="YN11" s="167"/>
      <c r="YO11" s="167"/>
      <c r="YP11" s="167"/>
      <c r="YQ11" s="167"/>
      <c r="YR11" s="167"/>
      <c r="YS11" s="167"/>
      <c r="YT11" s="167"/>
      <c r="YU11" s="167"/>
      <c r="YV11" s="167"/>
      <c r="YW11" s="167"/>
      <c r="YX11" s="167"/>
      <c r="YY11" s="167"/>
      <c r="YZ11" s="167"/>
      <c r="ZA11" s="167"/>
      <c r="ZB11" s="167"/>
      <c r="ZC11" s="167"/>
      <c r="ZD11" s="167"/>
      <c r="ZE11" s="167"/>
      <c r="ZF11" s="167"/>
      <c r="ZG11" s="167"/>
      <c r="ZH11" s="167"/>
      <c r="ZI11" s="167"/>
      <c r="ZJ11" s="167"/>
      <c r="ZK11" s="167"/>
      <c r="ZL11" s="167"/>
      <c r="ZM11" s="167"/>
      <c r="ZN11" s="167"/>
      <c r="ZO11" s="167"/>
      <c r="ZP11" s="167"/>
      <c r="ZQ11" s="167"/>
      <c r="ZR11" s="167"/>
      <c r="ZS11" s="167"/>
      <c r="ZT11" s="167"/>
      <c r="ZU11" s="167"/>
      <c r="ZV11" s="167"/>
      <c r="ZW11" s="167"/>
      <c r="ZX11" s="167"/>
      <c r="ZY11" s="167"/>
      <c r="ZZ11" s="167"/>
      <c r="AAA11" s="167"/>
      <c r="AAB11" s="167"/>
      <c r="AAC11" s="167"/>
      <c r="AAD11" s="167"/>
      <c r="AAE11" s="167"/>
      <c r="AAF11" s="167"/>
      <c r="AAG11" s="167"/>
      <c r="AAH11" s="167"/>
      <c r="AAI11" s="167"/>
      <c r="AAJ11" s="167"/>
      <c r="AAK11" s="167"/>
      <c r="AAL11" s="167"/>
      <c r="AAM11" s="167"/>
      <c r="AAN11" s="167"/>
      <c r="AAO11" s="167"/>
      <c r="AAP11" s="167"/>
      <c r="AAQ11" s="167"/>
      <c r="AAR11" s="167"/>
      <c r="AAS11" s="167"/>
      <c r="AAT11" s="167"/>
      <c r="AAU11" s="167"/>
      <c r="AAV11" s="167"/>
      <c r="AAW11" s="167"/>
      <c r="AAX11" s="167"/>
      <c r="AAY11" s="167"/>
      <c r="AAZ11" s="167"/>
      <c r="ABA11" s="167"/>
      <c r="ABB11" s="167"/>
      <c r="ABC11" s="167"/>
      <c r="ABD11" s="167"/>
      <c r="ABE11" s="167"/>
      <c r="ABF11" s="167"/>
      <c r="ABG11" s="167"/>
      <c r="ABH11" s="167"/>
      <c r="ABI11" s="167"/>
      <c r="ABJ11" s="167"/>
      <c r="ABK11" s="167"/>
      <c r="ABL11" s="167"/>
      <c r="ABM11" s="167"/>
      <c r="ABN11" s="167"/>
      <c r="ABO11" s="167"/>
      <c r="ABP11" s="167"/>
      <c r="ABQ11" s="167"/>
      <c r="ABR11" s="167"/>
      <c r="ABS11" s="167"/>
      <c r="ABT11" s="167"/>
      <c r="ABU11" s="167"/>
      <c r="ABV11" s="167"/>
      <c r="ABW11" s="167"/>
      <c r="ABX11" s="167"/>
      <c r="ABY11" s="167"/>
      <c r="ABZ11" s="167"/>
      <c r="ACA11" s="167"/>
      <c r="ACB11" s="167"/>
      <c r="ACC11" s="167"/>
      <c r="ACD11" s="167"/>
      <c r="ACE11" s="167"/>
      <c r="ACF11" s="167"/>
      <c r="ACG11" s="167"/>
      <c r="ACH11" s="167"/>
      <c r="ACI11" s="167"/>
      <c r="ACJ11" s="167"/>
      <c r="ACK11" s="167"/>
      <c r="ACL11" s="167"/>
      <c r="ACM11" s="167"/>
      <c r="ACN11" s="167"/>
      <c r="ACO11" s="167"/>
      <c r="ACP11" s="167"/>
      <c r="ACQ11" s="167"/>
      <c r="ACR11" s="167"/>
      <c r="ACS11" s="167"/>
      <c r="ACT11" s="167"/>
      <c r="ACU11" s="167"/>
      <c r="ACV11" s="167"/>
      <c r="ACW11" s="167"/>
      <c r="ACX11" s="167"/>
      <c r="ACY11" s="167"/>
      <c r="ACZ11" s="167"/>
      <c r="ADA11" s="167"/>
      <c r="ADB11" s="167"/>
      <c r="ADC11" s="167"/>
      <c r="ADD11" s="167"/>
      <c r="ADE11" s="167"/>
      <c r="ADF11" s="167"/>
      <c r="ADG11" s="167"/>
      <c r="ADH11" s="167"/>
      <c r="ADI11" s="167"/>
      <c r="ADJ11" s="167"/>
      <c r="ADK11" s="167"/>
      <c r="ADL11" s="167"/>
      <c r="ADM11" s="167"/>
      <c r="ADN11" s="167"/>
      <c r="ADO11" s="167"/>
      <c r="ADP11" s="167"/>
      <c r="ADQ11" s="167"/>
      <c r="ADR11" s="167"/>
      <c r="ADS11" s="167"/>
      <c r="ADT11" s="167"/>
      <c r="ADU11" s="167"/>
      <c r="ADV11" s="167"/>
      <c r="ADW11" s="167"/>
      <c r="ADX11" s="167"/>
      <c r="ADY11" s="167"/>
      <c r="ADZ11" s="167"/>
      <c r="AEA11" s="167"/>
      <c r="AEB11" s="167"/>
      <c r="AEC11" s="167"/>
      <c r="AED11" s="167"/>
      <c r="AEE11" s="167"/>
      <c r="AEF11" s="167"/>
      <c r="AEG11" s="167"/>
      <c r="AEH11" s="167"/>
      <c r="AEI11" s="167"/>
      <c r="AEJ11" s="167"/>
      <c r="AEK11" s="167"/>
      <c r="AEL11" s="167"/>
      <c r="AEM11" s="167"/>
      <c r="AEN11" s="167"/>
      <c r="AEO11" s="167"/>
      <c r="AEP11" s="167"/>
      <c r="AEQ11" s="167"/>
      <c r="AER11" s="167"/>
      <c r="AES11" s="167"/>
      <c r="AET11" s="167"/>
      <c r="AEU11" s="167"/>
      <c r="AEV11" s="167"/>
      <c r="AEW11" s="167"/>
      <c r="AEX11" s="167"/>
      <c r="AEY11" s="167"/>
      <c r="AEZ11" s="167"/>
      <c r="AFA11" s="167"/>
      <c r="AFB11" s="167"/>
      <c r="AFC11" s="167"/>
      <c r="AFD11" s="167"/>
      <c r="AFE11" s="167"/>
      <c r="AFF11" s="167"/>
      <c r="AFG11" s="167"/>
      <c r="AFH11" s="167"/>
      <c r="AFI11" s="167"/>
      <c r="AFJ11" s="167"/>
      <c r="AFK11" s="167"/>
      <c r="AFL11" s="167"/>
      <c r="AFM11" s="167"/>
      <c r="AFN11" s="167"/>
      <c r="AFO11" s="167"/>
      <c r="AFP11" s="167"/>
      <c r="AFQ11" s="167"/>
      <c r="AFR11" s="167"/>
      <c r="AFS11" s="167"/>
      <c r="AFT11" s="167"/>
      <c r="AFU11" s="167"/>
      <c r="AFV11" s="167"/>
      <c r="AFW11" s="167"/>
      <c r="AFX11" s="167"/>
      <c r="AFY11" s="167"/>
      <c r="AFZ11" s="167"/>
      <c r="AGA11" s="167"/>
      <c r="AGB11" s="167"/>
      <c r="AGC11" s="167"/>
      <c r="AGD11" s="167"/>
      <c r="AGE11" s="167"/>
      <c r="AGF11" s="167"/>
      <c r="AGG11" s="167"/>
      <c r="AGH11" s="167"/>
      <c r="AGI11" s="167"/>
      <c r="AGJ11" s="167"/>
      <c r="AGK11" s="167"/>
      <c r="AGL11" s="167"/>
      <c r="AGM11" s="167"/>
      <c r="AGN11" s="167"/>
      <c r="AGO11" s="167"/>
      <c r="AGP11" s="167"/>
      <c r="AGQ11" s="167"/>
      <c r="AGR11" s="167"/>
      <c r="AGS11" s="167"/>
      <c r="AGT11" s="167"/>
      <c r="AGU11" s="167"/>
      <c r="AGV11" s="167"/>
      <c r="AGW11" s="167"/>
      <c r="AGX11" s="167"/>
      <c r="AGY11" s="167"/>
      <c r="AGZ11" s="167"/>
      <c r="AHA11" s="167"/>
      <c r="AHB11" s="167"/>
      <c r="AHC11" s="167"/>
      <c r="AHD11" s="167"/>
      <c r="AHE11" s="167"/>
      <c r="AHF11" s="167"/>
      <c r="AHG11" s="167"/>
      <c r="AHH11" s="167"/>
      <c r="AHI11" s="167"/>
      <c r="AHJ11" s="167"/>
      <c r="AHK11" s="167"/>
      <c r="AHL11" s="167"/>
      <c r="AHM11" s="167"/>
      <c r="AHN11" s="167"/>
      <c r="AHO11" s="167"/>
      <c r="AHP11" s="167"/>
      <c r="AHQ11" s="167"/>
      <c r="AHR11" s="167"/>
      <c r="AHS11" s="167"/>
      <c r="AHT11" s="167"/>
      <c r="AHU11" s="167"/>
      <c r="AHV11" s="167"/>
      <c r="AHW11" s="167"/>
      <c r="AHX11" s="167"/>
      <c r="AHY11" s="167"/>
      <c r="AHZ11" s="167"/>
      <c r="AIA11" s="167"/>
      <c r="AIB11" s="167"/>
      <c r="AIC11" s="167"/>
      <c r="AID11" s="167"/>
      <c r="AIE11" s="167"/>
      <c r="AIF11" s="167"/>
      <c r="AIG11" s="167"/>
      <c r="AIH11" s="167"/>
      <c r="AII11" s="167"/>
      <c r="AIJ11" s="167"/>
      <c r="AIK11" s="167"/>
      <c r="AIL11" s="167"/>
      <c r="AIM11" s="167"/>
      <c r="AIN11" s="167"/>
      <c r="AIO11" s="167"/>
      <c r="AIP11" s="167"/>
      <c r="AIQ11" s="167"/>
      <c r="AIR11" s="167"/>
      <c r="AIS11" s="167"/>
      <c r="AIT11" s="167"/>
      <c r="AIU11" s="167"/>
      <c r="AIV11" s="167"/>
      <c r="AIW11" s="167"/>
      <c r="AIX11" s="167"/>
      <c r="AIY11" s="167"/>
      <c r="AIZ11" s="167"/>
      <c r="AJA11" s="167"/>
      <c r="AJB11" s="167"/>
      <c r="AJC11" s="167"/>
      <c r="AJD11" s="167"/>
      <c r="AJE11" s="167"/>
      <c r="AJF11" s="167"/>
      <c r="AJG11" s="167"/>
      <c r="AJH11" s="167"/>
      <c r="AJI11" s="167"/>
      <c r="AJJ11" s="167"/>
      <c r="AJK11" s="167"/>
      <c r="AJL11" s="167"/>
      <c r="AJM11" s="167"/>
      <c r="AJN11" s="167"/>
      <c r="AJO11" s="167"/>
      <c r="AJP11" s="167"/>
      <c r="AJQ11" s="167"/>
      <c r="AJR11" s="167"/>
      <c r="AJS11" s="167"/>
      <c r="AJT11" s="167"/>
      <c r="AJU11" s="167"/>
      <c r="AJV11" s="167"/>
      <c r="AJW11" s="167"/>
      <c r="AJX11" s="167"/>
      <c r="AJY11" s="167"/>
      <c r="AJZ11" s="167"/>
      <c r="AKA11" s="167"/>
      <c r="AKB11" s="167"/>
      <c r="AKC11" s="167"/>
      <c r="AKD11" s="167"/>
      <c r="AKE11" s="167"/>
      <c r="AKF11" s="167"/>
      <c r="AKG11" s="167"/>
      <c r="AKH11" s="167"/>
      <c r="AKI11" s="167"/>
      <c r="AKJ11" s="167"/>
      <c r="AKK11" s="167"/>
      <c r="AKL11" s="167"/>
      <c r="AKM11" s="167"/>
      <c r="AKN11" s="167"/>
      <c r="AKO11" s="167"/>
      <c r="AKP11" s="167"/>
      <c r="AKQ11" s="167"/>
      <c r="AKR11" s="167"/>
      <c r="AKS11" s="167"/>
      <c r="AKT11" s="167"/>
      <c r="AKU11" s="167"/>
      <c r="AKV11" s="167"/>
      <c r="AKW11" s="167"/>
      <c r="AKX11" s="167"/>
      <c r="AKY11" s="167"/>
      <c r="AKZ11" s="167"/>
      <c r="ALA11" s="167"/>
      <c r="ALB11" s="167"/>
      <c r="ALC11" s="167"/>
      <c r="ALD11" s="167"/>
      <c r="ALE11" s="167"/>
      <c r="ALF11" s="167"/>
      <c r="ALG11" s="167"/>
      <c r="ALH11" s="167"/>
      <c r="ALI11" s="167"/>
      <c r="ALJ11" s="167"/>
      <c r="ALK11" s="167"/>
      <c r="ALL11" s="167"/>
      <c r="ALM11" s="167"/>
      <c r="ALN11" s="167"/>
      <c r="ALO11" s="167"/>
      <c r="ALP11" s="167"/>
      <c r="ALQ11" s="167"/>
      <c r="ALR11" s="167"/>
      <c r="ALS11" s="167"/>
      <c r="ALT11" s="167"/>
      <c r="ALU11" s="167"/>
      <c r="ALV11" s="167"/>
      <c r="ALW11" s="167"/>
      <c r="ALX11" s="167"/>
      <c r="ALY11" s="167"/>
      <c r="ALZ11" s="167"/>
      <c r="AMA11" s="167"/>
      <c r="AMB11" s="167"/>
      <c r="AMC11" s="167"/>
      <c r="AMD11" s="167"/>
      <c r="AME11" s="167"/>
      <c r="AMF11" s="167"/>
      <c r="AMG11" s="167"/>
      <c r="AMH11" s="167"/>
      <c r="AMI11" s="167"/>
    </row>
    <row r="12" spans="1:1024" s="168" customFormat="1" ht="95.25" customHeight="1">
      <c r="A12" s="206">
        <v>9</v>
      </c>
      <c r="B12" s="207" t="s">
        <v>139</v>
      </c>
      <c r="C12" s="193" t="s">
        <v>134</v>
      </c>
      <c r="D12" s="193" t="s">
        <v>4</v>
      </c>
      <c r="E12" s="194" t="s">
        <v>162</v>
      </c>
      <c r="F12" s="195" t="s">
        <v>112</v>
      </c>
      <c r="G12" s="196">
        <v>1</v>
      </c>
      <c r="H12" s="193">
        <v>0</v>
      </c>
      <c r="I12" s="197" t="s">
        <v>3</v>
      </c>
      <c r="J12" s="198">
        <v>19570.169999999998</v>
      </c>
      <c r="K12" s="198">
        <v>4109.74</v>
      </c>
      <c r="L12" s="198">
        <v>23679.91</v>
      </c>
      <c r="M12" s="198">
        <v>22505.7</v>
      </c>
      <c r="N12" s="199" t="s">
        <v>94</v>
      </c>
      <c r="O12" s="193">
        <v>4</v>
      </c>
      <c r="P12" s="193">
        <v>0</v>
      </c>
      <c r="Q12" s="200">
        <f t="shared" si="3"/>
        <v>0</v>
      </c>
      <c r="R12" s="201" t="s">
        <v>147</v>
      </c>
      <c r="S12" s="202" t="s">
        <v>148</v>
      </c>
      <c r="T12" s="198">
        <v>11166.54</v>
      </c>
      <c r="U12" s="198">
        <v>2344.9699999999998</v>
      </c>
      <c r="V12" s="198">
        <v>13511.51</v>
      </c>
      <c r="W12" s="203">
        <f>1-V12/L12</f>
        <v>0.42941041583350614</v>
      </c>
      <c r="X12" s="204">
        <v>45394</v>
      </c>
      <c r="Y12" s="205" t="s">
        <v>149</v>
      </c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67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67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67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67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67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67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67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67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67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67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67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67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67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67"/>
      <c r="AFF12" s="167"/>
      <c r="AFG12" s="167"/>
      <c r="AFH12" s="167"/>
      <c r="AFI12" s="167"/>
      <c r="AFJ12" s="167"/>
      <c r="AFK12" s="167"/>
      <c r="AFL12" s="167"/>
      <c r="AFM12" s="167"/>
      <c r="AFN12" s="167"/>
      <c r="AFO12" s="167"/>
      <c r="AFP12" s="167"/>
      <c r="AFQ12" s="167"/>
      <c r="AFR12" s="167"/>
      <c r="AFS12" s="167"/>
      <c r="AFT12" s="167"/>
      <c r="AFU12" s="167"/>
      <c r="AFV12" s="167"/>
      <c r="AFW12" s="167"/>
      <c r="AFX12" s="167"/>
      <c r="AFY12" s="167"/>
      <c r="AFZ12" s="167"/>
      <c r="AGA12" s="167"/>
      <c r="AGB12" s="167"/>
      <c r="AGC12" s="167"/>
      <c r="AGD12" s="167"/>
      <c r="AGE12" s="167"/>
      <c r="AGF12" s="167"/>
      <c r="AGG12" s="167"/>
      <c r="AGH12" s="167"/>
      <c r="AGI12" s="167"/>
      <c r="AGJ12" s="167"/>
      <c r="AGK12" s="167"/>
      <c r="AGL12" s="167"/>
      <c r="AGM12" s="167"/>
      <c r="AGN12" s="167"/>
      <c r="AGO12" s="167"/>
      <c r="AGP12" s="167"/>
      <c r="AGQ12" s="167"/>
      <c r="AGR12" s="167"/>
      <c r="AGS12" s="167"/>
      <c r="AGT12" s="167"/>
      <c r="AGU12" s="167"/>
      <c r="AGV12" s="167"/>
      <c r="AGW12" s="167"/>
      <c r="AGX12" s="167"/>
      <c r="AGY12" s="167"/>
      <c r="AGZ12" s="167"/>
      <c r="AHA12" s="167"/>
      <c r="AHB12" s="167"/>
      <c r="AHC12" s="167"/>
      <c r="AHD12" s="167"/>
      <c r="AHE12" s="167"/>
      <c r="AHF12" s="167"/>
      <c r="AHG12" s="167"/>
      <c r="AHH12" s="167"/>
      <c r="AHI12" s="167"/>
      <c r="AHJ12" s="167"/>
      <c r="AHK12" s="167"/>
      <c r="AHL12" s="167"/>
      <c r="AHM12" s="167"/>
      <c r="AHN12" s="167"/>
      <c r="AHO12" s="167"/>
      <c r="AHP12" s="167"/>
      <c r="AHQ12" s="167"/>
      <c r="AHR12" s="167"/>
      <c r="AHS12" s="167"/>
      <c r="AHT12" s="167"/>
      <c r="AHU12" s="167"/>
      <c r="AHV12" s="167"/>
      <c r="AHW12" s="167"/>
      <c r="AHX12" s="167"/>
      <c r="AHY12" s="167"/>
      <c r="AHZ12" s="167"/>
      <c r="AIA12" s="167"/>
      <c r="AIB12" s="167"/>
      <c r="AIC12" s="167"/>
      <c r="AID12" s="167"/>
      <c r="AIE12" s="167"/>
      <c r="AIF12" s="167"/>
      <c r="AIG12" s="167"/>
      <c r="AIH12" s="167"/>
      <c r="AII12" s="167"/>
      <c r="AIJ12" s="167"/>
      <c r="AIK12" s="167"/>
      <c r="AIL12" s="167"/>
      <c r="AIM12" s="167"/>
      <c r="AIN12" s="167"/>
      <c r="AIO12" s="167"/>
      <c r="AIP12" s="167"/>
      <c r="AIQ12" s="167"/>
      <c r="AIR12" s="167"/>
      <c r="AIS12" s="167"/>
      <c r="AIT12" s="167"/>
      <c r="AIU12" s="167"/>
      <c r="AIV12" s="167"/>
      <c r="AIW12" s="167"/>
      <c r="AIX12" s="167"/>
      <c r="AIY12" s="167"/>
      <c r="AIZ12" s="167"/>
      <c r="AJA12" s="167"/>
      <c r="AJB12" s="167"/>
      <c r="AJC12" s="167"/>
      <c r="AJD12" s="167"/>
      <c r="AJE12" s="167"/>
      <c r="AJF12" s="167"/>
      <c r="AJG12" s="167"/>
      <c r="AJH12" s="167"/>
      <c r="AJI12" s="167"/>
      <c r="AJJ12" s="167"/>
      <c r="AJK12" s="167"/>
      <c r="AJL12" s="167"/>
      <c r="AJM12" s="167"/>
      <c r="AJN12" s="167"/>
      <c r="AJO12" s="167"/>
      <c r="AJP12" s="167"/>
      <c r="AJQ12" s="167"/>
      <c r="AJR12" s="167"/>
      <c r="AJS12" s="167"/>
      <c r="AJT12" s="167"/>
      <c r="AJU12" s="167"/>
      <c r="AJV12" s="167"/>
      <c r="AJW12" s="167"/>
      <c r="AJX12" s="167"/>
      <c r="AJY12" s="167"/>
      <c r="AJZ12" s="167"/>
      <c r="AKA12" s="167"/>
      <c r="AKB12" s="167"/>
      <c r="AKC12" s="167"/>
      <c r="AKD12" s="167"/>
      <c r="AKE12" s="167"/>
      <c r="AKF12" s="167"/>
      <c r="AKG12" s="167"/>
      <c r="AKH12" s="167"/>
      <c r="AKI12" s="167"/>
      <c r="AKJ12" s="167"/>
      <c r="AKK12" s="167"/>
      <c r="AKL12" s="167"/>
      <c r="AKM12" s="167"/>
      <c r="AKN12" s="167"/>
      <c r="AKO12" s="167"/>
      <c r="AKP12" s="167"/>
      <c r="AKQ12" s="167"/>
      <c r="AKR12" s="167"/>
      <c r="AKS12" s="167"/>
      <c r="AKT12" s="167"/>
      <c r="AKU12" s="167"/>
      <c r="AKV12" s="167"/>
      <c r="AKW12" s="167"/>
      <c r="AKX12" s="167"/>
      <c r="AKY12" s="167"/>
      <c r="AKZ12" s="167"/>
      <c r="ALA12" s="167"/>
      <c r="ALB12" s="167"/>
      <c r="ALC12" s="167"/>
      <c r="ALD12" s="167"/>
      <c r="ALE12" s="167"/>
      <c r="ALF12" s="167"/>
      <c r="ALG12" s="167"/>
      <c r="ALH12" s="167"/>
      <c r="ALI12" s="167"/>
      <c r="ALJ12" s="167"/>
      <c r="ALK12" s="167"/>
      <c r="ALL12" s="167"/>
      <c r="ALM12" s="167"/>
      <c r="ALN12" s="167"/>
      <c r="ALO12" s="167"/>
      <c r="ALP12" s="167"/>
      <c r="ALQ12" s="167"/>
      <c r="ALR12" s="167"/>
      <c r="ALS12" s="167"/>
      <c r="ALT12" s="167"/>
      <c r="ALU12" s="167"/>
      <c r="ALV12" s="167"/>
      <c r="ALW12" s="167"/>
      <c r="ALX12" s="167"/>
      <c r="ALY12" s="167"/>
      <c r="ALZ12" s="167"/>
      <c r="AMA12" s="167"/>
      <c r="AMB12" s="167"/>
      <c r="AMC12" s="167"/>
      <c r="AMD12" s="167"/>
      <c r="AME12" s="167"/>
      <c r="AMF12" s="167"/>
      <c r="AMG12" s="167"/>
      <c r="AMH12" s="167"/>
      <c r="AMI12" s="167"/>
    </row>
    <row r="13" spans="1:1024" s="168" customFormat="1" ht="81" customHeight="1">
      <c r="A13" s="154">
        <v>10</v>
      </c>
      <c r="B13" s="170" t="s">
        <v>122</v>
      </c>
      <c r="C13" s="171" t="s">
        <v>102</v>
      </c>
      <c r="D13" s="171" t="s">
        <v>4</v>
      </c>
      <c r="E13" s="172" t="s">
        <v>163</v>
      </c>
      <c r="F13" s="173" t="s">
        <v>112</v>
      </c>
      <c r="G13" s="174">
        <v>1</v>
      </c>
      <c r="H13" s="171">
        <v>1</v>
      </c>
      <c r="I13" s="175" t="s">
        <v>3</v>
      </c>
      <c r="J13" s="176">
        <v>29500</v>
      </c>
      <c r="K13" s="176">
        <v>6195</v>
      </c>
      <c r="L13" s="176">
        <v>35695</v>
      </c>
      <c r="M13" s="176">
        <v>59000</v>
      </c>
      <c r="N13" s="177" t="s">
        <v>94</v>
      </c>
      <c r="O13" s="171">
        <v>1</v>
      </c>
      <c r="P13" s="171">
        <v>0</v>
      </c>
      <c r="Q13" s="178">
        <f t="shared" si="3"/>
        <v>0</v>
      </c>
      <c r="R13" s="179" t="s">
        <v>124</v>
      </c>
      <c r="S13" s="180" t="s">
        <v>125</v>
      </c>
      <c r="T13" s="176">
        <v>29500</v>
      </c>
      <c r="U13" s="176">
        <v>6195</v>
      </c>
      <c r="V13" s="176">
        <v>35695</v>
      </c>
      <c r="W13" s="181">
        <f>1-V13/L13</f>
        <v>0</v>
      </c>
      <c r="X13" s="182">
        <v>45397</v>
      </c>
      <c r="Y13" s="166">
        <v>45398</v>
      </c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  <c r="IW13" s="167"/>
      <c r="IX13" s="167"/>
      <c r="IY13" s="167"/>
      <c r="IZ13" s="167"/>
      <c r="JA13" s="167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  <c r="JX13" s="167"/>
      <c r="JY13" s="167"/>
      <c r="JZ13" s="167"/>
      <c r="KA13" s="167"/>
      <c r="KB13" s="167"/>
      <c r="KC13" s="167"/>
      <c r="KD13" s="167"/>
      <c r="KE13" s="167"/>
      <c r="KF13" s="167"/>
      <c r="KG13" s="167"/>
      <c r="KH13" s="167"/>
      <c r="KI13" s="167"/>
      <c r="KJ13" s="167"/>
      <c r="KK13" s="167"/>
      <c r="KL13" s="167"/>
      <c r="KM13" s="167"/>
      <c r="KN13" s="167"/>
      <c r="KO13" s="167"/>
      <c r="KP13" s="167"/>
      <c r="KQ13" s="167"/>
      <c r="KR13" s="167"/>
      <c r="KS13" s="167"/>
      <c r="KT13" s="167"/>
      <c r="KU13" s="167"/>
      <c r="KV13" s="167"/>
      <c r="KW13" s="167"/>
      <c r="KX13" s="167"/>
      <c r="KY13" s="167"/>
      <c r="KZ13" s="167"/>
      <c r="LA13" s="167"/>
      <c r="LB13" s="167"/>
      <c r="LC13" s="167"/>
      <c r="LD13" s="167"/>
      <c r="LE13" s="167"/>
      <c r="LF13" s="167"/>
      <c r="LG13" s="167"/>
      <c r="LH13" s="167"/>
      <c r="LI13" s="167"/>
      <c r="LJ13" s="167"/>
      <c r="LK13" s="167"/>
      <c r="LL13" s="167"/>
      <c r="LM13" s="167"/>
      <c r="LN13" s="167"/>
      <c r="LO13" s="167"/>
      <c r="LP13" s="167"/>
      <c r="LQ13" s="167"/>
      <c r="LR13" s="167"/>
      <c r="LS13" s="167"/>
      <c r="LT13" s="167"/>
      <c r="LU13" s="167"/>
      <c r="LV13" s="167"/>
      <c r="LW13" s="167"/>
      <c r="LX13" s="167"/>
      <c r="LY13" s="167"/>
      <c r="LZ13" s="167"/>
      <c r="MA13" s="167"/>
      <c r="MB13" s="167"/>
      <c r="MC13" s="167"/>
      <c r="MD13" s="167"/>
      <c r="ME13" s="167"/>
      <c r="MF13" s="167"/>
      <c r="MG13" s="167"/>
      <c r="MH13" s="167"/>
      <c r="MI13" s="167"/>
      <c r="MJ13" s="167"/>
      <c r="MK13" s="167"/>
      <c r="ML13" s="167"/>
      <c r="MM13" s="167"/>
      <c r="MN13" s="167"/>
      <c r="MO13" s="167"/>
      <c r="MP13" s="167"/>
      <c r="MQ13" s="167"/>
      <c r="MR13" s="167"/>
      <c r="MS13" s="167"/>
      <c r="MT13" s="167"/>
      <c r="MU13" s="167"/>
      <c r="MV13" s="167"/>
      <c r="MW13" s="167"/>
      <c r="MX13" s="167"/>
      <c r="MY13" s="167"/>
      <c r="MZ13" s="167"/>
      <c r="NA13" s="167"/>
      <c r="NB13" s="167"/>
      <c r="NC13" s="167"/>
      <c r="ND13" s="167"/>
      <c r="NE13" s="167"/>
      <c r="NF13" s="167"/>
      <c r="NG13" s="167"/>
      <c r="NH13" s="167"/>
      <c r="NI13" s="167"/>
      <c r="NJ13" s="167"/>
      <c r="NK13" s="167"/>
      <c r="NL13" s="167"/>
      <c r="NM13" s="167"/>
      <c r="NN13" s="167"/>
      <c r="NO13" s="167"/>
      <c r="NP13" s="167"/>
      <c r="NQ13" s="167"/>
      <c r="NR13" s="167"/>
      <c r="NS13" s="167"/>
      <c r="NT13" s="167"/>
      <c r="NU13" s="167"/>
      <c r="NV13" s="167"/>
      <c r="NW13" s="167"/>
      <c r="NX13" s="167"/>
      <c r="NY13" s="167"/>
      <c r="NZ13" s="167"/>
      <c r="OA13" s="167"/>
      <c r="OB13" s="167"/>
      <c r="OC13" s="167"/>
      <c r="OD13" s="167"/>
      <c r="OE13" s="167"/>
      <c r="OF13" s="167"/>
      <c r="OG13" s="167"/>
      <c r="OH13" s="167"/>
      <c r="OI13" s="167"/>
      <c r="OJ13" s="167"/>
      <c r="OK13" s="167"/>
      <c r="OL13" s="167"/>
      <c r="OM13" s="167"/>
      <c r="ON13" s="167"/>
      <c r="OO13" s="167"/>
      <c r="OP13" s="167"/>
      <c r="OQ13" s="167"/>
      <c r="OR13" s="167"/>
      <c r="OS13" s="167"/>
      <c r="OT13" s="167"/>
      <c r="OU13" s="167"/>
      <c r="OV13" s="167"/>
      <c r="OW13" s="167"/>
      <c r="OX13" s="167"/>
      <c r="OY13" s="167"/>
      <c r="OZ13" s="167"/>
      <c r="PA13" s="167"/>
      <c r="PB13" s="167"/>
      <c r="PC13" s="167"/>
      <c r="PD13" s="167"/>
      <c r="PE13" s="167"/>
      <c r="PF13" s="167"/>
      <c r="PG13" s="167"/>
      <c r="PH13" s="167"/>
      <c r="PI13" s="167"/>
      <c r="PJ13" s="167"/>
      <c r="PK13" s="167"/>
      <c r="PL13" s="167"/>
      <c r="PM13" s="167"/>
      <c r="PN13" s="167"/>
      <c r="PO13" s="167"/>
      <c r="PP13" s="167"/>
      <c r="PQ13" s="167"/>
      <c r="PR13" s="167"/>
      <c r="PS13" s="167"/>
      <c r="PT13" s="167"/>
      <c r="PU13" s="167"/>
      <c r="PV13" s="167"/>
      <c r="PW13" s="167"/>
      <c r="PX13" s="167"/>
      <c r="PY13" s="167"/>
      <c r="PZ13" s="167"/>
      <c r="QA13" s="167"/>
      <c r="QB13" s="167"/>
      <c r="QC13" s="167"/>
      <c r="QD13" s="167"/>
      <c r="QE13" s="167"/>
      <c r="QF13" s="167"/>
      <c r="QG13" s="167"/>
      <c r="QH13" s="167"/>
      <c r="QI13" s="167"/>
      <c r="QJ13" s="167"/>
      <c r="QK13" s="167"/>
      <c r="QL13" s="167"/>
      <c r="QM13" s="167"/>
      <c r="QN13" s="167"/>
      <c r="QO13" s="167"/>
      <c r="QP13" s="167"/>
      <c r="QQ13" s="167"/>
      <c r="QR13" s="167"/>
      <c r="QS13" s="167"/>
      <c r="QT13" s="167"/>
      <c r="QU13" s="167"/>
      <c r="QV13" s="167"/>
      <c r="QW13" s="167"/>
      <c r="QX13" s="167"/>
      <c r="QY13" s="167"/>
      <c r="QZ13" s="167"/>
      <c r="RA13" s="167"/>
      <c r="RB13" s="167"/>
      <c r="RC13" s="167"/>
      <c r="RD13" s="167"/>
      <c r="RE13" s="167"/>
      <c r="RF13" s="167"/>
      <c r="RG13" s="167"/>
      <c r="RH13" s="167"/>
      <c r="RI13" s="167"/>
      <c r="RJ13" s="167"/>
      <c r="RK13" s="167"/>
      <c r="RL13" s="167"/>
      <c r="RM13" s="167"/>
      <c r="RN13" s="167"/>
      <c r="RO13" s="167"/>
      <c r="RP13" s="167"/>
      <c r="RQ13" s="167"/>
      <c r="RR13" s="167"/>
      <c r="RS13" s="167"/>
      <c r="RT13" s="167"/>
      <c r="RU13" s="167"/>
      <c r="RV13" s="167"/>
      <c r="RW13" s="167"/>
      <c r="RX13" s="167"/>
      <c r="RY13" s="167"/>
      <c r="RZ13" s="167"/>
      <c r="SA13" s="167"/>
      <c r="SB13" s="167"/>
      <c r="SC13" s="167"/>
      <c r="SD13" s="167"/>
      <c r="SE13" s="167"/>
      <c r="SF13" s="167"/>
      <c r="SG13" s="167"/>
      <c r="SH13" s="167"/>
      <c r="SI13" s="167"/>
      <c r="SJ13" s="167"/>
      <c r="SK13" s="167"/>
      <c r="SL13" s="167"/>
      <c r="SM13" s="167"/>
      <c r="SN13" s="167"/>
      <c r="SO13" s="167"/>
      <c r="SP13" s="167"/>
      <c r="SQ13" s="167"/>
      <c r="SR13" s="167"/>
      <c r="SS13" s="167"/>
      <c r="ST13" s="167"/>
      <c r="SU13" s="167"/>
      <c r="SV13" s="167"/>
      <c r="SW13" s="167"/>
      <c r="SX13" s="167"/>
      <c r="SY13" s="167"/>
      <c r="SZ13" s="167"/>
      <c r="TA13" s="167"/>
      <c r="TB13" s="167"/>
      <c r="TC13" s="167"/>
      <c r="TD13" s="167"/>
      <c r="TE13" s="167"/>
      <c r="TF13" s="167"/>
      <c r="TG13" s="167"/>
      <c r="TH13" s="167"/>
      <c r="TI13" s="167"/>
      <c r="TJ13" s="167"/>
      <c r="TK13" s="167"/>
      <c r="TL13" s="167"/>
      <c r="TM13" s="167"/>
      <c r="TN13" s="167"/>
      <c r="TO13" s="167"/>
      <c r="TP13" s="167"/>
      <c r="TQ13" s="167"/>
      <c r="TR13" s="167"/>
      <c r="TS13" s="167"/>
      <c r="TT13" s="167"/>
      <c r="TU13" s="167"/>
      <c r="TV13" s="167"/>
      <c r="TW13" s="167"/>
      <c r="TX13" s="167"/>
      <c r="TY13" s="167"/>
      <c r="TZ13" s="167"/>
      <c r="UA13" s="167"/>
      <c r="UB13" s="167"/>
      <c r="UC13" s="167"/>
      <c r="UD13" s="167"/>
      <c r="UE13" s="167"/>
      <c r="UF13" s="167"/>
      <c r="UG13" s="167"/>
      <c r="UH13" s="167"/>
      <c r="UI13" s="167"/>
      <c r="UJ13" s="167"/>
      <c r="UK13" s="167"/>
      <c r="UL13" s="167"/>
      <c r="UM13" s="167"/>
      <c r="UN13" s="167"/>
      <c r="UO13" s="167"/>
      <c r="UP13" s="167"/>
      <c r="UQ13" s="167"/>
      <c r="UR13" s="167"/>
      <c r="US13" s="167"/>
      <c r="UT13" s="167"/>
      <c r="UU13" s="167"/>
      <c r="UV13" s="167"/>
      <c r="UW13" s="167"/>
      <c r="UX13" s="167"/>
      <c r="UY13" s="167"/>
      <c r="UZ13" s="167"/>
      <c r="VA13" s="167"/>
      <c r="VB13" s="167"/>
      <c r="VC13" s="167"/>
      <c r="VD13" s="167"/>
      <c r="VE13" s="167"/>
      <c r="VF13" s="167"/>
      <c r="VG13" s="167"/>
      <c r="VH13" s="167"/>
      <c r="VI13" s="167"/>
      <c r="VJ13" s="167"/>
      <c r="VK13" s="167"/>
      <c r="VL13" s="167"/>
      <c r="VM13" s="167"/>
      <c r="VN13" s="167"/>
      <c r="VO13" s="167"/>
      <c r="VP13" s="167"/>
      <c r="VQ13" s="167"/>
      <c r="VR13" s="167"/>
      <c r="VS13" s="167"/>
      <c r="VT13" s="167"/>
      <c r="VU13" s="167"/>
      <c r="VV13" s="167"/>
      <c r="VW13" s="167"/>
      <c r="VX13" s="167"/>
      <c r="VY13" s="167"/>
      <c r="VZ13" s="167"/>
      <c r="WA13" s="167"/>
      <c r="WB13" s="167"/>
      <c r="WC13" s="167"/>
      <c r="WD13" s="167"/>
      <c r="WE13" s="167"/>
      <c r="WF13" s="167"/>
      <c r="WG13" s="167"/>
      <c r="WH13" s="167"/>
      <c r="WI13" s="167"/>
      <c r="WJ13" s="167"/>
      <c r="WK13" s="167"/>
      <c r="WL13" s="167"/>
      <c r="WM13" s="167"/>
      <c r="WN13" s="167"/>
      <c r="WO13" s="167"/>
      <c r="WP13" s="167"/>
      <c r="WQ13" s="167"/>
      <c r="WR13" s="167"/>
      <c r="WS13" s="167"/>
      <c r="WT13" s="167"/>
      <c r="WU13" s="167"/>
      <c r="WV13" s="167"/>
      <c r="WW13" s="167"/>
      <c r="WX13" s="167"/>
      <c r="WY13" s="167"/>
      <c r="WZ13" s="167"/>
      <c r="XA13" s="167"/>
      <c r="XB13" s="167"/>
      <c r="XC13" s="167"/>
      <c r="XD13" s="167"/>
      <c r="XE13" s="167"/>
      <c r="XF13" s="167"/>
      <c r="XG13" s="167"/>
      <c r="XH13" s="167"/>
      <c r="XI13" s="167"/>
      <c r="XJ13" s="167"/>
      <c r="XK13" s="167"/>
      <c r="XL13" s="167"/>
      <c r="XM13" s="167"/>
      <c r="XN13" s="167"/>
      <c r="XO13" s="167"/>
      <c r="XP13" s="167"/>
      <c r="XQ13" s="167"/>
      <c r="XR13" s="167"/>
      <c r="XS13" s="167"/>
      <c r="XT13" s="167"/>
      <c r="XU13" s="167"/>
      <c r="XV13" s="167"/>
      <c r="XW13" s="167"/>
      <c r="XX13" s="167"/>
      <c r="XY13" s="167"/>
      <c r="XZ13" s="167"/>
      <c r="YA13" s="167"/>
      <c r="YB13" s="167"/>
      <c r="YC13" s="167"/>
      <c r="YD13" s="167"/>
      <c r="YE13" s="167"/>
      <c r="YF13" s="167"/>
      <c r="YG13" s="167"/>
      <c r="YH13" s="167"/>
      <c r="YI13" s="167"/>
      <c r="YJ13" s="167"/>
      <c r="YK13" s="167"/>
      <c r="YL13" s="167"/>
      <c r="YM13" s="167"/>
      <c r="YN13" s="167"/>
      <c r="YO13" s="167"/>
      <c r="YP13" s="167"/>
      <c r="YQ13" s="167"/>
      <c r="YR13" s="167"/>
      <c r="YS13" s="167"/>
      <c r="YT13" s="167"/>
      <c r="YU13" s="167"/>
      <c r="YV13" s="167"/>
      <c r="YW13" s="167"/>
      <c r="YX13" s="167"/>
      <c r="YY13" s="167"/>
      <c r="YZ13" s="167"/>
      <c r="ZA13" s="167"/>
      <c r="ZB13" s="167"/>
      <c r="ZC13" s="167"/>
      <c r="ZD13" s="167"/>
      <c r="ZE13" s="167"/>
      <c r="ZF13" s="167"/>
      <c r="ZG13" s="167"/>
      <c r="ZH13" s="167"/>
      <c r="ZI13" s="167"/>
      <c r="ZJ13" s="167"/>
      <c r="ZK13" s="167"/>
      <c r="ZL13" s="167"/>
      <c r="ZM13" s="167"/>
      <c r="ZN13" s="167"/>
      <c r="ZO13" s="167"/>
      <c r="ZP13" s="167"/>
      <c r="ZQ13" s="167"/>
      <c r="ZR13" s="167"/>
      <c r="ZS13" s="167"/>
      <c r="ZT13" s="167"/>
      <c r="ZU13" s="167"/>
      <c r="ZV13" s="167"/>
      <c r="ZW13" s="167"/>
      <c r="ZX13" s="167"/>
      <c r="ZY13" s="167"/>
      <c r="ZZ13" s="167"/>
      <c r="AAA13" s="167"/>
      <c r="AAB13" s="167"/>
      <c r="AAC13" s="167"/>
      <c r="AAD13" s="167"/>
      <c r="AAE13" s="167"/>
      <c r="AAF13" s="167"/>
      <c r="AAG13" s="167"/>
      <c r="AAH13" s="167"/>
      <c r="AAI13" s="167"/>
      <c r="AAJ13" s="167"/>
      <c r="AAK13" s="167"/>
      <c r="AAL13" s="167"/>
      <c r="AAM13" s="167"/>
      <c r="AAN13" s="167"/>
      <c r="AAO13" s="167"/>
      <c r="AAP13" s="167"/>
      <c r="AAQ13" s="167"/>
      <c r="AAR13" s="167"/>
      <c r="AAS13" s="167"/>
      <c r="AAT13" s="167"/>
      <c r="AAU13" s="167"/>
      <c r="AAV13" s="167"/>
      <c r="AAW13" s="167"/>
      <c r="AAX13" s="167"/>
      <c r="AAY13" s="167"/>
      <c r="AAZ13" s="167"/>
      <c r="ABA13" s="167"/>
      <c r="ABB13" s="167"/>
      <c r="ABC13" s="167"/>
      <c r="ABD13" s="167"/>
      <c r="ABE13" s="167"/>
      <c r="ABF13" s="167"/>
      <c r="ABG13" s="167"/>
      <c r="ABH13" s="167"/>
      <c r="ABI13" s="167"/>
      <c r="ABJ13" s="167"/>
      <c r="ABK13" s="167"/>
      <c r="ABL13" s="167"/>
      <c r="ABM13" s="167"/>
      <c r="ABN13" s="167"/>
      <c r="ABO13" s="167"/>
      <c r="ABP13" s="167"/>
      <c r="ABQ13" s="167"/>
      <c r="ABR13" s="167"/>
      <c r="ABS13" s="167"/>
      <c r="ABT13" s="167"/>
      <c r="ABU13" s="167"/>
      <c r="ABV13" s="167"/>
      <c r="ABW13" s="167"/>
      <c r="ABX13" s="167"/>
      <c r="ABY13" s="167"/>
      <c r="ABZ13" s="167"/>
      <c r="ACA13" s="167"/>
      <c r="ACB13" s="167"/>
      <c r="ACC13" s="167"/>
      <c r="ACD13" s="167"/>
      <c r="ACE13" s="167"/>
      <c r="ACF13" s="167"/>
      <c r="ACG13" s="167"/>
      <c r="ACH13" s="167"/>
      <c r="ACI13" s="167"/>
      <c r="ACJ13" s="167"/>
      <c r="ACK13" s="167"/>
      <c r="ACL13" s="167"/>
      <c r="ACM13" s="167"/>
      <c r="ACN13" s="167"/>
      <c r="ACO13" s="167"/>
      <c r="ACP13" s="167"/>
      <c r="ACQ13" s="167"/>
      <c r="ACR13" s="167"/>
      <c r="ACS13" s="167"/>
      <c r="ACT13" s="167"/>
      <c r="ACU13" s="167"/>
      <c r="ACV13" s="167"/>
      <c r="ACW13" s="167"/>
      <c r="ACX13" s="167"/>
      <c r="ACY13" s="167"/>
      <c r="ACZ13" s="167"/>
      <c r="ADA13" s="167"/>
      <c r="ADB13" s="167"/>
      <c r="ADC13" s="167"/>
      <c r="ADD13" s="167"/>
      <c r="ADE13" s="167"/>
      <c r="ADF13" s="167"/>
      <c r="ADG13" s="167"/>
      <c r="ADH13" s="167"/>
      <c r="ADI13" s="167"/>
      <c r="ADJ13" s="167"/>
      <c r="ADK13" s="167"/>
      <c r="ADL13" s="167"/>
      <c r="ADM13" s="167"/>
      <c r="ADN13" s="167"/>
      <c r="ADO13" s="167"/>
      <c r="ADP13" s="167"/>
      <c r="ADQ13" s="167"/>
      <c r="ADR13" s="167"/>
      <c r="ADS13" s="167"/>
      <c r="ADT13" s="167"/>
      <c r="ADU13" s="167"/>
      <c r="ADV13" s="167"/>
      <c r="ADW13" s="167"/>
      <c r="ADX13" s="167"/>
      <c r="ADY13" s="167"/>
      <c r="ADZ13" s="167"/>
      <c r="AEA13" s="167"/>
      <c r="AEB13" s="167"/>
      <c r="AEC13" s="167"/>
      <c r="AED13" s="167"/>
      <c r="AEE13" s="167"/>
      <c r="AEF13" s="167"/>
      <c r="AEG13" s="167"/>
      <c r="AEH13" s="167"/>
      <c r="AEI13" s="167"/>
      <c r="AEJ13" s="167"/>
      <c r="AEK13" s="167"/>
      <c r="AEL13" s="167"/>
      <c r="AEM13" s="167"/>
      <c r="AEN13" s="167"/>
      <c r="AEO13" s="167"/>
      <c r="AEP13" s="167"/>
      <c r="AEQ13" s="167"/>
      <c r="AER13" s="167"/>
      <c r="AES13" s="167"/>
      <c r="AET13" s="167"/>
      <c r="AEU13" s="167"/>
      <c r="AEV13" s="167"/>
      <c r="AEW13" s="167"/>
      <c r="AEX13" s="167"/>
      <c r="AEY13" s="167"/>
      <c r="AEZ13" s="167"/>
      <c r="AFA13" s="167"/>
      <c r="AFB13" s="167"/>
      <c r="AFC13" s="167"/>
      <c r="AFD13" s="167"/>
      <c r="AFE13" s="167"/>
      <c r="AFF13" s="167"/>
      <c r="AFG13" s="167"/>
      <c r="AFH13" s="167"/>
      <c r="AFI13" s="167"/>
      <c r="AFJ13" s="167"/>
      <c r="AFK13" s="167"/>
      <c r="AFL13" s="167"/>
      <c r="AFM13" s="167"/>
      <c r="AFN13" s="167"/>
      <c r="AFO13" s="167"/>
      <c r="AFP13" s="167"/>
      <c r="AFQ13" s="167"/>
      <c r="AFR13" s="167"/>
      <c r="AFS13" s="167"/>
      <c r="AFT13" s="167"/>
      <c r="AFU13" s="167"/>
      <c r="AFV13" s="167"/>
      <c r="AFW13" s="167"/>
      <c r="AFX13" s="167"/>
      <c r="AFY13" s="167"/>
      <c r="AFZ13" s="167"/>
      <c r="AGA13" s="167"/>
      <c r="AGB13" s="167"/>
      <c r="AGC13" s="167"/>
      <c r="AGD13" s="167"/>
      <c r="AGE13" s="167"/>
      <c r="AGF13" s="167"/>
      <c r="AGG13" s="167"/>
      <c r="AGH13" s="167"/>
      <c r="AGI13" s="167"/>
      <c r="AGJ13" s="167"/>
      <c r="AGK13" s="167"/>
      <c r="AGL13" s="167"/>
      <c r="AGM13" s="167"/>
      <c r="AGN13" s="167"/>
      <c r="AGO13" s="167"/>
      <c r="AGP13" s="167"/>
      <c r="AGQ13" s="167"/>
      <c r="AGR13" s="167"/>
      <c r="AGS13" s="167"/>
      <c r="AGT13" s="167"/>
      <c r="AGU13" s="167"/>
      <c r="AGV13" s="167"/>
      <c r="AGW13" s="167"/>
      <c r="AGX13" s="167"/>
      <c r="AGY13" s="167"/>
      <c r="AGZ13" s="167"/>
      <c r="AHA13" s="167"/>
      <c r="AHB13" s="167"/>
      <c r="AHC13" s="167"/>
      <c r="AHD13" s="167"/>
      <c r="AHE13" s="167"/>
      <c r="AHF13" s="167"/>
      <c r="AHG13" s="167"/>
      <c r="AHH13" s="167"/>
      <c r="AHI13" s="167"/>
      <c r="AHJ13" s="167"/>
      <c r="AHK13" s="167"/>
      <c r="AHL13" s="167"/>
      <c r="AHM13" s="167"/>
      <c r="AHN13" s="167"/>
      <c r="AHO13" s="167"/>
      <c r="AHP13" s="167"/>
      <c r="AHQ13" s="167"/>
      <c r="AHR13" s="167"/>
      <c r="AHS13" s="167"/>
      <c r="AHT13" s="167"/>
      <c r="AHU13" s="167"/>
      <c r="AHV13" s="167"/>
      <c r="AHW13" s="167"/>
      <c r="AHX13" s="167"/>
      <c r="AHY13" s="167"/>
      <c r="AHZ13" s="167"/>
      <c r="AIA13" s="167"/>
      <c r="AIB13" s="167"/>
      <c r="AIC13" s="167"/>
      <c r="AID13" s="167"/>
      <c r="AIE13" s="167"/>
      <c r="AIF13" s="167"/>
      <c r="AIG13" s="167"/>
      <c r="AIH13" s="167"/>
      <c r="AII13" s="167"/>
      <c r="AIJ13" s="167"/>
      <c r="AIK13" s="167"/>
      <c r="AIL13" s="167"/>
      <c r="AIM13" s="167"/>
      <c r="AIN13" s="167"/>
      <c r="AIO13" s="167"/>
      <c r="AIP13" s="167"/>
      <c r="AIQ13" s="167"/>
      <c r="AIR13" s="167"/>
      <c r="AIS13" s="167"/>
      <c r="AIT13" s="167"/>
      <c r="AIU13" s="167"/>
      <c r="AIV13" s="167"/>
      <c r="AIW13" s="167"/>
      <c r="AIX13" s="167"/>
      <c r="AIY13" s="167"/>
      <c r="AIZ13" s="167"/>
      <c r="AJA13" s="167"/>
      <c r="AJB13" s="167"/>
      <c r="AJC13" s="167"/>
      <c r="AJD13" s="167"/>
      <c r="AJE13" s="167"/>
      <c r="AJF13" s="167"/>
      <c r="AJG13" s="167"/>
      <c r="AJH13" s="167"/>
      <c r="AJI13" s="167"/>
      <c r="AJJ13" s="167"/>
      <c r="AJK13" s="167"/>
      <c r="AJL13" s="167"/>
      <c r="AJM13" s="167"/>
      <c r="AJN13" s="167"/>
      <c r="AJO13" s="167"/>
      <c r="AJP13" s="167"/>
      <c r="AJQ13" s="167"/>
      <c r="AJR13" s="167"/>
      <c r="AJS13" s="167"/>
      <c r="AJT13" s="167"/>
      <c r="AJU13" s="167"/>
      <c r="AJV13" s="167"/>
      <c r="AJW13" s="167"/>
      <c r="AJX13" s="167"/>
      <c r="AJY13" s="167"/>
      <c r="AJZ13" s="167"/>
      <c r="AKA13" s="167"/>
      <c r="AKB13" s="167"/>
      <c r="AKC13" s="167"/>
      <c r="AKD13" s="167"/>
      <c r="AKE13" s="167"/>
      <c r="AKF13" s="167"/>
      <c r="AKG13" s="167"/>
      <c r="AKH13" s="167"/>
      <c r="AKI13" s="167"/>
      <c r="AKJ13" s="167"/>
      <c r="AKK13" s="167"/>
      <c r="AKL13" s="167"/>
      <c r="AKM13" s="167"/>
      <c r="AKN13" s="167"/>
      <c r="AKO13" s="167"/>
      <c r="AKP13" s="167"/>
      <c r="AKQ13" s="167"/>
      <c r="AKR13" s="167"/>
      <c r="AKS13" s="167"/>
      <c r="AKT13" s="167"/>
      <c r="AKU13" s="167"/>
      <c r="AKV13" s="167"/>
      <c r="AKW13" s="167"/>
      <c r="AKX13" s="167"/>
      <c r="AKY13" s="167"/>
      <c r="AKZ13" s="167"/>
      <c r="ALA13" s="167"/>
      <c r="ALB13" s="167"/>
      <c r="ALC13" s="167"/>
      <c r="ALD13" s="167"/>
      <c r="ALE13" s="167"/>
      <c r="ALF13" s="167"/>
      <c r="ALG13" s="167"/>
      <c r="ALH13" s="167"/>
      <c r="ALI13" s="167"/>
      <c r="ALJ13" s="167"/>
      <c r="ALK13" s="167"/>
      <c r="ALL13" s="167"/>
      <c r="ALM13" s="167"/>
      <c r="ALN13" s="167"/>
      <c r="ALO13" s="167"/>
      <c r="ALP13" s="167"/>
      <c r="ALQ13" s="167"/>
      <c r="ALR13" s="167"/>
      <c r="ALS13" s="167"/>
      <c r="ALT13" s="167"/>
      <c r="ALU13" s="167"/>
      <c r="ALV13" s="167"/>
      <c r="ALW13" s="167"/>
      <c r="ALX13" s="167"/>
      <c r="ALY13" s="167"/>
      <c r="ALZ13" s="167"/>
      <c r="AMA13" s="167"/>
      <c r="AMB13" s="167"/>
      <c r="AMC13" s="167"/>
      <c r="AMD13" s="167"/>
      <c r="AME13" s="167"/>
      <c r="AMF13" s="167"/>
      <c r="AMG13" s="167"/>
      <c r="AMH13" s="167"/>
      <c r="AMI13" s="167"/>
    </row>
    <row r="14" spans="1:1024" s="168" customFormat="1" ht="81" customHeight="1">
      <c r="A14" s="154">
        <v>11</v>
      </c>
      <c r="B14" s="170" t="s">
        <v>120</v>
      </c>
      <c r="C14" s="171" t="s">
        <v>102</v>
      </c>
      <c r="D14" s="171" t="s">
        <v>4</v>
      </c>
      <c r="E14" s="172" t="s">
        <v>165</v>
      </c>
      <c r="F14" s="173" t="s">
        <v>112</v>
      </c>
      <c r="G14" s="174">
        <v>3</v>
      </c>
      <c r="H14" s="171">
        <v>0</v>
      </c>
      <c r="I14" s="175" t="s">
        <v>3</v>
      </c>
      <c r="J14" s="176">
        <v>23000</v>
      </c>
      <c r="K14" s="176">
        <v>4830</v>
      </c>
      <c r="L14" s="176">
        <v>27830</v>
      </c>
      <c r="M14" s="176">
        <v>23000</v>
      </c>
      <c r="N14" s="177" t="s">
        <v>94</v>
      </c>
      <c r="O14" s="171">
        <v>1</v>
      </c>
      <c r="P14" s="171">
        <v>0</v>
      </c>
      <c r="Q14" s="178">
        <f t="shared" si="3"/>
        <v>0</v>
      </c>
      <c r="R14" s="179" t="s">
        <v>107</v>
      </c>
      <c r="S14" s="180" t="s">
        <v>121</v>
      </c>
      <c r="T14" s="176">
        <v>23000</v>
      </c>
      <c r="U14" s="176">
        <f>T14*0.21</f>
        <v>4830</v>
      </c>
      <c r="V14" s="176">
        <f>SUM(T14:U14)</f>
        <v>27830</v>
      </c>
      <c r="W14" s="181">
        <f t="shared" ref="W14:W15" si="4">1-V14/L14</f>
        <v>0</v>
      </c>
      <c r="X14" s="182">
        <v>45398</v>
      </c>
      <c r="Y14" s="166">
        <v>45400</v>
      </c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  <c r="IW14" s="167"/>
      <c r="IX14" s="167"/>
      <c r="IY14" s="167"/>
      <c r="IZ14" s="167"/>
      <c r="JA14" s="167"/>
      <c r="JB14" s="167"/>
      <c r="JC14" s="167"/>
      <c r="JD14" s="167"/>
      <c r="JE14" s="167"/>
      <c r="JF14" s="167"/>
      <c r="JG14" s="167"/>
      <c r="JH14" s="167"/>
      <c r="JI14" s="167"/>
      <c r="JJ14" s="167"/>
      <c r="JK14" s="167"/>
      <c r="JL14" s="167"/>
      <c r="JM14" s="167"/>
      <c r="JN14" s="167"/>
      <c r="JO14" s="167"/>
      <c r="JP14" s="167"/>
      <c r="JQ14" s="167"/>
      <c r="JR14" s="167"/>
      <c r="JS14" s="167"/>
      <c r="JT14" s="167"/>
      <c r="JU14" s="167"/>
      <c r="JV14" s="167"/>
      <c r="JW14" s="167"/>
      <c r="JX14" s="167"/>
      <c r="JY14" s="167"/>
      <c r="JZ14" s="167"/>
      <c r="KA14" s="167"/>
      <c r="KB14" s="167"/>
      <c r="KC14" s="167"/>
      <c r="KD14" s="167"/>
      <c r="KE14" s="167"/>
      <c r="KF14" s="167"/>
      <c r="KG14" s="167"/>
      <c r="KH14" s="167"/>
      <c r="KI14" s="167"/>
      <c r="KJ14" s="167"/>
      <c r="KK14" s="167"/>
      <c r="KL14" s="167"/>
      <c r="KM14" s="167"/>
      <c r="KN14" s="167"/>
      <c r="KO14" s="167"/>
      <c r="KP14" s="167"/>
      <c r="KQ14" s="167"/>
      <c r="KR14" s="167"/>
      <c r="KS14" s="167"/>
      <c r="KT14" s="167"/>
      <c r="KU14" s="167"/>
      <c r="KV14" s="167"/>
      <c r="KW14" s="167"/>
      <c r="KX14" s="167"/>
      <c r="KY14" s="167"/>
      <c r="KZ14" s="167"/>
      <c r="LA14" s="167"/>
      <c r="LB14" s="167"/>
      <c r="LC14" s="167"/>
      <c r="LD14" s="167"/>
      <c r="LE14" s="167"/>
      <c r="LF14" s="167"/>
      <c r="LG14" s="167"/>
      <c r="LH14" s="167"/>
      <c r="LI14" s="167"/>
      <c r="LJ14" s="167"/>
      <c r="LK14" s="167"/>
      <c r="LL14" s="167"/>
      <c r="LM14" s="167"/>
      <c r="LN14" s="167"/>
      <c r="LO14" s="167"/>
      <c r="LP14" s="167"/>
      <c r="LQ14" s="167"/>
      <c r="LR14" s="167"/>
      <c r="LS14" s="167"/>
      <c r="LT14" s="167"/>
      <c r="LU14" s="167"/>
      <c r="LV14" s="167"/>
      <c r="LW14" s="167"/>
      <c r="LX14" s="167"/>
      <c r="LY14" s="167"/>
      <c r="LZ14" s="167"/>
      <c r="MA14" s="167"/>
      <c r="MB14" s="167"/>
      <c r="MC14" s="167"/>
      <c r="MD14" s="167"/>
      <c r="ME14" s="167"/>
      <c r="MF14" s="167"/>
      <c r="MG14" s="167"/>
      <c r="MH14" s="167"/>
      <c r="MI14" s="167"/>
      <c r="MJ14" s="167"/>
      <c r="MK14" s="167"/>
      <c r="ML14" s="167"/>
      <c r="MM14" s="167"/>
      <c r="MN14" s="167"/>
      <c r="MO14" s="167"/>
      <c r="MP14" s="167"/>
      <c r="MQ14" s="167"/>
      <c r="MR14" s="167"/>
      <c r="MS14" s="167"/>
      <c r="MT14" s="167"/>
      <c r="MU14" s="167"/>
      <c r="MV14" s="167"/>
      <c r="MW14" s="167"/>
      <c r="MX14" s="167"/>
      <c r="MY14" s="167"/>
      <c r="MZ14" s="167"/>
      <c r="NA14" s="167"/>
      <c r="NB14" s="167"/>
      <c r="NC14" s="167"/>
      <c r="ND14" s="167"/>
      <c r="NE14" s="167"/>
      <c r="NF14" s="167"/>
      <c r="NG14" s="167"/>
      <c r="NH14" s="167"/>
      <c r="NI14" s="167"/>
      <c r="NJ14" s="167"/>
      <c r="NK14" s="167"/>
      <c r="NL14" s="167"/>
      <c r="NM14" s="167"/>
      <c r="NN14" s="167"/>
      <c r="NO14" s="167"/>
      <c r="NP14" s="167"/>
      <c r="NQ14" s="167"/>
      <c r="NR14" s="167"/>
      <c r="NS14" s="167"/>
      <c r="NT14" s="167"/>
      <c r="NU14" s="167"/>
      <c r="NV14" s="167"/>
      <c r="NW14" s="167"/>
      <c r="NX14" s="167"/>
      <c r="NY14" s="167"/>
      <c r="NZ14" s="167"/>
      <c r="OA14" s="167"/>
      <c r="OB14" s="167"/>
      <c r="OC14" s="167"/>
      <c r="OD14" s="167"/>
      <c r="OE14" s="167"/>
      <c r="OF14" s="167"/>
      <c r="OG14" s="167"/>
      <c r="OH14" s="167"/>
      <c r="OI14" s="167"/>
      <c r="OJ14" s="167"/>
      <c r="OK14" s="167"/>
      <c r="OL14" s="167"/>
      <c r="OM14" s="167"/>
      <c r="ON14" s="167"/>
      <c r="OO14" s="167"/>
      <c r="OP14" s="167"/>
      <c r="OQ14" s="167"/>
      <c r="OR14" s="167"/>
      <c r="OS14" s="167"/>
      <c r="OT14" s="167"/>
      <c r="OU14" s="167"/>
      <c r="OV14" s="167"/>
      <c r="OW14" s="167"/>
      <c r="OX14" s="167"/>
      <c r="OY14" s="167"/>
      <c r="OZ14" s="167"/>
      <c r="PA14" s="167"/>
      <c r="PB14" s="167"/>
      <c r="PC14" s="167"/>
      <c r="PD14" s="167"/>
      <c r="PE14" s="167"/>
      <c r="PF14" s="167"/>
      <c r="PG14" s="167"/>
      <c r="PH14" s="167"/>
      <c r="PI14" s="167"/>
      <c r="PJ14" s="167"/>
      <c r="PK14" s="167"/>
      <c r="PL14" s="167"/>
      <c r="PM14" s="167"/>
      <c r="PN14" s="167"/>
      <c r="PO14" s="167"/>
      <c r="PP14" s="167"/>
      <c r="PQ14" s="167"/>
      <c r="PR14" s="167"/>
      <c r="PS14" s="167"/>
      <c r="PT14" s="167"/>
      <c r="PU14" s="167"/>
      <c r="PV14" s="167"/>
      <c r="PW14" s="167"/>
      <c r="PX14" s="167"/>
      <c r="PY14" s="167"/>
      <c r="PZ14" s="167"/>
      <c r="QA14" s="167"/>
      <c r="QB14" s="167"/>
      <c r="QC14" s="167"/>
      <c r="QD14" s="167"/>
      <c r="QE14" s="167"/>
      <c r="QF14" s="167"/>
      <c r="QG14" s="167"/>
      <c r="QH14" s="167"/>
      <c r="QI14" s="167"/>
      <c r="QJ14" s="167"/>
      <c r="QK14" s="167"/>
      <c r="QL14" s="167"/>
      <c r="QM14" s="167"/>
      <c r="QN14" s="167"/>
      <c r="QO14" s="167"/>
      <c r="QP14" s="167"/>
      <c r="QQ14" s="167"/>
      <c r="QR14" s="167"/>
      <c r="QS14" s="167"/>
      <c r="QT14" s="167"/>
      <c r="QU14" s="167"/>
      <c r="QV14" s="167"/>
      <c r="QW14" s="167"/>
      <c r="QX14" s="167"/>
      <c r="QY14" s="167"/>
      <c r="QZ14" s="167"/>
      <c r="RA14" s="167"/>
      <c r="RB14" s="167"/>
      <c r="RC14" s="167"/>
      <c r="RD14" s="167"/>
      <c r="RE14" s="167"/>
      <c r="RF14" s="167"/>
      <c r="RG14" s="167"/>
      <c r="RH14" s="167"/>
      <c r="RI14" s="167"/>
      <c r="RJ14" s="167"/>
      <c r="RK14" s="167"/>
      <c r="RL14" s="167"/>
      <c r="RM14" s="167"/>
      <c r="RN14" s="167"/>
      <c r="RO14" s="167"/>
      <c r="RP14" s="167"/>
      <c r="RQ14" s="167"/>
      <c r="RR14" s="167"/>
      <c r="RS14" s="167"/>
      <c r="RT14" s="167"/>
      <c r="RU14" s="167"/>
      <c r="RV14" s="167"/>
      <c r="RW14" s="167"/>
      <c r="RX14" s="167"/>
      <c r="RY14" s="167"/>
      <c r="RZ14" s="167"/>
      <c r="SA14" s="167"/>
      <c r="SB14" s="167"/>
      <c r="SC14" s="167"/>
      <c r="SD14" s="167"/>
      <c r="SE14" s="167"/>
      <c r="SF14" s="167"/>
      <c r="SG14" s="167"/>
      <c r="SH14" s="167"/>
      <c r="SI14" s="167"/>
      <c r="SJ14" s="167"/>
      <c r="SK14" s="167"/>
      <c r="SL14" s="167"/>
      <c r="SM14" s="167"/>
      <c r="SN14" s="167"/>
      <c r="SO14" s="167"/>
      <c r="SP14" s="167"/>
      <c r="SQ14" s="167"/>
      <c r="SR14" s="167"/>
      <c r="SS14" s="167"/>
      <c r="ST14" s="167"/>
      <c r="SU14" s="167"/>
      <c r="SV14" s="167"/>
      <c r="SW14" s="167"/>
      <c r="SX14" s="167"/>
      <c r="SY14" s="167"/>
      <c r="SZ14" s="167"/>
      <c r="TA14" s="167"/>
      <c r="TB14" s="167"/>
      <c r="TC14" s="167"/>
      <c r="TD14" s="167"/>
      <c r="TE14" s="167"/>
      <c r="TF14" s="167"/>
      <c r="TG14" s="167"/>
      <c r="TH14" s="167"/>
      <c r="TI14" s="167"/>
      <c r="TJ14" s="167"/>
      <c r="TK14" s="167"/>
      <c r="TL14" s="167"/>
      <c r="TM14" s="167"/>
      <c r="TN14" s="167"/>
      <c r="TO14" s="167"/>
      <c r="TP14" s="167"/>
      <c r="TQ14" s="167"/>
      <c r="TR14" s="167"/>
      <c r="TS14" s="167"/>
      <c r="TT14" s="167"/>
      <c r="TU14" s="167"/>
      <c r="TV14" s="167"/>
      <c r="TW14" s="167"/>
      <c r="TX14" s="167"/>
      <c r="TY14" s="167"/>
      <c r="TZ14" s="167"/>
      <c r="UA14" s="167"/>
      <c r="UB14" s="167"/>
      <c r="UC14" s="167"/>
      <c r="UD14" s="167"/>
      <c r="UE14" s="167"/>
      <c r="UF14" s="167"/>
      <c r="UG14" s="167"/>
      <c r="UH14" s="167"/>
      <c r="UI14" s="167"/>
      <c r="UJ14" s="167"/>
      <c r="UK14" s="167"/>
      <c r="UL14" s="167"/>
      <c r="UM14" s="167"/>
      <c r="UN14" s="167"/>
      <c r="UO14" s="167"/>
      <c r="UP14" s="167"/>
      <c r="UQ14" s="167"/>
      <c r="UR14" s="167"/>
      <c r="US14" s="167"/>
      <c r="UT14" s="167"/>
      <c r="UU14" s="167"/>
      <c r="UV14" s="167"/>
      <c r="UW14" s="167"/>
      <c r="UX14" s="167"/>
      <c r="UY14" s="167"/>
      <c r="UZ14" s="167"/>
      <c r="VA14" s="167"/>
      <c r="VB14" s="167"/>
      <c r="VC14" s="167"/>
      <c r="VD14" s="167"/>
      <c r="VE14" s="167"/>
      <c r="VF14" s="167"/>
      <c r="VG14" s="167"/>
      <c r="VH14" s="167"/>
      <c r="VI14" s="167"/>
      <c r="VJ14" s="167"/>
      <c r="VK14" s="167"/>
      <c r="VL14" s="167"/>
      <c r="VM14" s="167"/>
      <c r="VN14" s="167"/>
      <c r="VO14" s="167"/>
      <c r="VP14" s="167"/>
      <c r="VQ14" s="167"/>
      <c r="VR14" s="167"/>
      <c r="VS14" s="167"/>
      <c r="VT14" s="167"/>
      <c r="VU14" s="167"/>
      <c r="VV14" s="167"/>
      <c r="VW14" s="167"/>
      <c r="VX14" s="167"/>
      <c r="VY14" s="167"/>
      <c r="VZ14" s="167"/>
      <c r="WA14" s="167"/>
      <c r="WB14" s="167"/>
      <c r="WC14" s="167"/>
      <c r="WD14" s="167"/>
      <c r="WE14" s="167"/>
      <c r="WF14" s="167"/>
      <c r="WG14" s="167"/>
      <c r="WH14" s="167"/>
      <c r="WI14" s="167"/>
      <c r="WJ14" s="167"/>
      <c r="WK14" s="167"/>
      <c r="WL14" s="167"/>
      <c r="WM14" s="167"/>
      <c r="WN14" s="167"/>
      <c r="WO14" s="167"/>
      <c r="WP14" s="167"/>
      <c r="WQ14" s="167"/>
      <c r="WR14" s="167"/>
      <c r="WS14" s="167"/>
      <c r="WT14" s="167"/>
      <c r="WU14" s="167"/>
      <c r="WV14" s="167"/>
      <c r="WW14" s="167"/>
      <c r="WX14" s="167"/>
      <c r="WY14" s="167"/>
      <c r="WZ14" s="167"/>
      <c r="XA14" s="167"/>
      <c r="XB14" s="167"/>
      <c r="XC14" s="167"/>
      <c r="XD14" s="167"/>
      <c r="XE14" s="167"/>
      <c r="XF14" s="167"/>
      <c r="XG14" s="167"/>
      <c r="XH14" s="167"/>
      <c r="XI14" s="167"/>
      <c r="XJ14" s="167"/>
      <c r="XK14" s="167"/>
      <c r="XL14" s="167"/>
      <c r="XM14" s="167"/>
      <c r="XN14" s="167"/>
      <c r="XO14" s="167"/>
      <c r="XP14" s="167"/>
      <c r="XQ14" s="167"/>
      <c r="XR14" s="167"/>
      <c r="XS14" s="167"/>
      <c r="XT14" s="167"/>
      <c r="XU14" s="167"/>
      <c r="XV14" s="167"/>
      <c r="XW14" s="167"/>
      <c r="XX14" s="167"/>
      <c r="XY14" s="167"/>
      <c r="XZ14" s="167"/>
      <c r="YA14" s="167"/>
      <c r="YB14" s="167"/>
      <c r="YC14" s="167"/>
      <c r="YD14" s="167"/>
      <c r="YE14" s="167"/>
      <c r="YF14" s="167"/>
      <c r="YG14" s="167"/>
      <c r="YH14" s="167"/>
      <c r="YI14" s="167"/>
      <c r="YJ14" s="167"/>
      <c r="YK14" s="167"/>
      <c r="YL14" s="167"/>
      <c r="YM14" s="167"/>
      <c r="YN14" s="167"/>
      <c r="YO14" s="167"/>
      <c r="YP14" s="167"/>
      <c r="YQ14" s="167"/>
      <c r="YR14" s="167"/>
      <c r="YS14" s="167"/>
      <c r="YT14" s="167"/>
      <c r="YU14" s="167"/>
      <c r="YV14" s="167"/>
      <c r="YW14" s="167"/>
      <c r="YX14" s="167"/>
      <c r="YY14" s="167"/>
      <c r="YZ14" s="167"/>
      <c r="ZA14" s="167"/>
      <c r="ZB14" s="167"/>
      <c r="ZC14" s="167"/>
      <c r="ZD14" s="167"/>
      <c r="ZE14" s="167"/>
      <c r="ZF14" s="167"/>
      <c r="ZG14" s="167"/>
      <c r="ZH14" s="167"/>
      <c r="ZI14" s="167"/>
      <c r="ZJ14" s="167"/>
      <c r="ZK14" s="167"/>
      <c r="ZL14" s="167"/>
      <c r="ZM14" s="167"/>
      <c r="ZN14" s="167"/>
      <c r="ZO14" s="167"/>
      <c r="ZP14" s="167"/>
      <c r="ZQ14" s="167"/>
      <c r="ZR14" s="167"/>
      <c r="ZS14" s="167"/>
      <c r="ZT14" s="167"/>
      <c r="ZU14" s="167"/>
      <c r="ZV14" s="167"/>
      <c r="ZW14" s="167"/>
      <c r="ZX14" s="167"/>
      <c r="ZY14" s="167"/>
      <c r="ZZ14" s="167"/>
      <c r="AAA14" s="167"/>
      <c r="AAB14" s="167"/>
      <c r="AAC14" s="167"/>
      <c r="AAD14" s="167"/>
      <c r="AAE14" s="167"/>
      <c r="AAF14" s="167"/>
      <c r="AAG14" s="167"/>
      <c r="AAH14" s="167"/>
      <c r="AAI14" s="167"/>
      <c r="AAJ14" s="167"/>
      <c r="AAK14" s="167"/>
      <c r="AAL14" s="167"/>
      <c r="AAM14" s="167"/>
      <c r="AAN14" s="167"/>
      <c r="AAO14" s="167"/>
      <c r="AAP14" s="167"/>
      <c r="AAQ14" s="167"/>
      <c r="AAR14" s="167"/>
      <c r="AAS14" s="167"/>
      <c r="AAT14" s="167"/>
      <c r="AAU14" s="167"/>
      <c r="AAV14" s="167"/>
      <c r="AAW14" s="167"/>
      <c r="AAX14" s="167"/>
      <c r="AAY14" s="167"/>
      <c r="AAZ14" s="167"/>
      <c r="ABA14" s="167"/>
      <c r="ABB14" s="167"/>
      <c r="ABC14" s="167"/>
      <c r="ABD14" s="167"/>
      <c r="ABE14" s="167"/>
      <c r="ABF14" s="167"/>
      <c r="ABG14" s="167"/>
      <c r="ABH14" s="167"/>
      <c r="ABI14" s="167"/>
      <c r="ABJ14" s="167"/>
      <c r="ABK14" s="167"/>
      <c r="ABL14" s="167"/>
      <c r="ABM14" s="167"/>
      <c r="ABN14" s="167"/>
      <c r="ABO14" s="167"/>
      <c r="ABP14" s="167"/>
      <c r="ABQ14" s="167"/>
      <c r="ABR14" s="167"/>
      <c r="ABS14" s="167"/>
      <c r="ABT14" s="167"/>
      <c r="ABU14" s="167"/>
      <c r="ABV14" s="167"/>
      <c r="ABW14" s="167"/>
      <c r="ABX14" s="167"/>
      <c r="ABY14" s="167"/>
      <c r="ABZ14" s="167"/>
      <c r="ACA14" s="167"/>
      <c r="ACB14" s="167"/>
      <c r="ACC14" s="167"/>
      <c r="ACD14" s="167"/>
      <c r="ACE14" s="167"/>
      <c r="ACF14" s="167"/>
      <c r="ACG14" s="167"/>
      <c r="ACH14" s="167"/>
      <c r="ACI14" s="167"/>
      <c r="ACJ14" s="167"/>
      <c r="ACK14" s="167"/>
      <c r="ACL14" s="167"/>
      <c r="ACM14" s="167"/>
      <c r="ACN14" s="167"/>
      <c r="ACO14" s="167"/>
      <c r="ACP14" s="167"/>
      <c r="ACQ14" s="167"/>
      <c r="ACR14" s="167"/>
      <c r="ACS14" s="167"/>
      <c r="ACT14" s="167"/>
      <c r="ACU14" s="167"/>
      <c r="ACV14" s="167"/>
      <c r="ACW14" s="167"/>
      <c r="ACX14" s="167"/>
      <c r="ACY14" s="167"/>
      <c r="ACZ14" s="167"/>
      <c r="ADA14" s="167"/>
      <c r="ADB14" s="167"/>
      <c r="ADC14" s="167"/>
      <c r="ADD14" s="167"/>
      <c r="ADE14" s="167"/>
      <c r="ADF14" s="167"/>
      <c r="ADG14" s="167"/>
      <c r="ADH14" s="167"/>
      <c r="ADI14" s="167"/>
      <c r="ADJ14" s="167"/>
      <c r="ADK14" s="167"/>
      <c r="ADL14" s="167"/>
      <c r="ADM14" s="167"/>
      <c r="ADN14" s="167"/>
      <c r="ADO14" s="167"/>
      <c r="ADP14" s="167"/>
      <c r="ADQ14" s="167"/>
      <c r="ADR14" s="167"/>
      <c r="ADS14" s="167"/>
      <c r="ADT14" s="167"/>
      <c r="ADU14" s="167"/>
      <c r="ADV14" s="167"/>
      <c r="ADW14" s="167"/>
      <c r="ADX14" s="167"/>
      <c r="ADY14" s="167"/>
      <c r="ADZ14" s="167"/>
      <c r="AEA14" s="167"/>
      <c r="AEB14" s="167"/>
      <c r="AEC14" s="167"/>
      <c r="AED14" s="167"/>
      <c r="AEE14" s="167"/>
      <c r="AEF14" s="167"/>
      <c r="AEG14" s="167"/>
      <c r="AEH14" s="167"/>
      <c r="AEI14" s="167"/>
      <c r="AEJ14" s="167"/>
      <c r="AEK14" s="167"/>
      <c r="AEL14" s="167"/>
      <c r="AEM14" s="167"/>
      <c r="AEN14" s="167"/>
      <c r="AEO14" s="167"/>
      <c r="AEP14" s="167"/>
      <c r="AEQ14" s="167"/>
      <c r="AER14" s="167"/>
      <c r="AES14" s="167"/>
      <c r="AET14" s="167"/>
      <c r="AEU14" s="167"/>
      <c r="AEV14" s="167"/>
      <c r="AEW14" s="167"/>
      <c r="AEX14" s="167"/>
      <c r="AEY14" s="167"/>
      <c r="AEZ14" s="167"/>
      <c r="AFA14" s="167"/>
      <c r="AFB14" s="167"/>
      <c r="AFC14" s="167"/>
      <c r="AFD14" s="167"/>
      <c r="AFE14" s="167"/>
      <c r="AFF14" s="167"/>
      <c r="AFG14" s="167"/>
      <c r="AFH14" s="167"/>
      <c r="AFI14" s="167"/>
      <c r="AFJ14" s="167"/>
      <c r="AFK14" s="167"/>
      <c r="AFL14" s="167"/>
      <c r="AFM14" s="167"/>
      <c r="AFN14" s="167"/>
      <c r="AFO14" s="167"/>
      <c r="AFP14" s="167"/>
      <c r="AFQ14" s="167"/>
      <c r="AFR14" s="167"/>
      <c r="AFS14" s="167"/>
      <c r="AFT14" s="167"/>
      <c r="AFU14" s="167"/>
      <c r="AFV14" s="167"/>
      <c r="AFW14" s="167"/>
      <c r="AFX14" s="167"/>
      <c r="AFY14" s="167"/>
      <c r="AFZ14" s="167"/>
      <c r="AGA14" s="167"/>
      <c r="AGB14" s="167"/>
      <c r="AGC14" s="167"/>
      <c r="AGD14" s="167"/>
      <c r="AGE14" s="167"/>
      <c r="AGF14" s="167"/>
      <c r="AGG14" s="167"/>
      <c r="AGH14" s="167"/>
      <c r="AGI14" s="167"/>
      <c r="AGJ14" s="167"/>
      <c r="AGK14" s="167"/>
      <c r="AGL14" s="167"/>
      <c r="AGM14" s="167"/>
      <c r="AGN14" s="167"/>
      <c r="AGO14" s="167"/>
      <c r="AGP14" s="167"/>
      <c r="AGQ14" s="167"/>
      <c r="AGR14" s="167"/>
      <c r="AGS14" s="167"/>
      <c r="AGT14" s="167"/>
      <c r="AGU14" s="167"/>
      <c r="AGV14" s="167"/>
      <c r="AGW14" s="167"/>
      <c r="AGX14" s="167"/>
      <c r="AGY14" s="167"/>
      <c r="AGZ14" s="167"/>
      <c r="AHA14" s="167"/>
      <c r="AHB14" s="167"/>
      <c r="AHC14" s="167"/>
      <c r="AHD14" s="167"/>
      <c r="AHE14" s="167"/>
      <c r="AHF14" s="167"/>
      <c r="AHG14" s="167"/>
      <c r="AHH14" s="167"/>
      <c r="AHI14" s="167"/>
      <c r="AHJ14" s="167"/>
      <c r="AHK14" s="167"/>
      <c r="AHL14" s="167"/>
      <c r="AHM14" s="167"/>
      <c r="AHN14" s="167"/>
      <c r="AHO14" s="167"/>
      <c r="AHP14" s="167"/>
      <c r="AHQ14" s="167"/>
      <c r="AHR14" s="167"/>
      <c r="AHS14" s="167"/>
      <c r="AHT14" s="167"/>
      <c r="AHU14" s="167"/>
      <c r="AHV14" s="167"/>
      <c r="AHW14" s="167"/>
      <c r="AHX14" s="167"/>
      <c r="AHY14" s="167"/>
      <c r="AHZ14" s="167"/>
      <c r="AIA14" s="167"/>
      <c r="AIB14" s="167"/>
      <c r="AIC14" s="167"/>
      <c r="AID14" s="167"/>
      <c r="AIE14" s="167"/>
      <c r="AIF14" s="167"/>
      <c r="AIG14" s="167"/>
      <c r="AIH14" s="167"/>
      <c r="AII14" s="167"/>
      <c r="AIJ14" s="167"/>
      <c r="AIK14" s="167"/>
      <c r="AIL14" s="167"/>
      <c r="AIM14" s="167"/>
      <c r="AIN14" s="167"/>
      <c r="AIO14" s="167"/>
      <c r="AIP14" s="167"/>
      <c r="AIQ14" s="167"/>
      <c r="AIR14" s="167"/>
      <c r="AIS14" s="167"/>
      <c r="AIT14" s="167"/>
      <c r="AIU14" s="167"/>
      <c r="AIV14" s="167"/>
      <c r="AIW14" s="167"/>
      <c r="AIX14" s="167"/>
      <c r="AIY14" s="167"/>
      <c r="AIZ14" s="167"/>
      <c r="AJA14" s="167"/>
      <c r="AJB14" s="167"/>
      <c r="AJC14" s="167"/>
      <c r="AJD14" s="167"/>
      <c r="AJE14" s="167"/>
      <c r="AJF14" s="167"/>
      <c r="AJG14" s="167"/>
      <c r="AJH14" s="167"/>
      <c r="AJI14" s="167"/>
      <c r="AJJ14" s="167"/>
      <c r="AJK14" s="167"/>
      <c r="AJL14" s="167"/>
      <c r="AJM14" s="167"/>
      <c r="AJN14" s="167"/>
      <c r="AJO14" s="167"/>
      <c r="AJP14" s="167"/>
      <c r="AJQ14" s="167"/>
      <c r="AJR14" s="167"/>
      <c r="AJS14" s="167"/>
      <c r="AJT14" s="167"/>
      <c r="AJU14" s="167"/>
      <c r="AJV14" s="167"/>
      <c r="AJW14" s="167"/>
      <c r="AJX14" s="167"/>
      <c r="AJY14" s="167"/>
      <c r="AJZ14" s="167"/>
      <c r="AKA14" s="167"/>
      <c r="AKB14" s="167"/>
      <c r="AKC14" s="167"/>
      <c r="AKD14" s="167"/>
      <c r="AKE14" s="167"/>
      <c r="AKF14" s="167"/>
      <c r="AKG14" s="167"/>
      <c r="AKH14" s="167"/>
      <c r="AKI14" s="167"/>
      <c r="AKJ14" s="167"/>
      <c r="AKK14" s="167"/>
      <c r="AKL14" s="167"/>
      <c r="AKM14" s="167"/>
      <c r="AKN14" s="167"/>
      <c r="AKO14" s="167"/>
      <c r="AKP14" s="167"/>
      <c r="AKQ14" s="167"/>
      <c r="AKR14" s="167"/>
      <c r="AKS14" s="167"/>
      <c r="AKT14" s="167"/>
      <c r="AKU14" s="167"/>
      <c r="AKV14" s="167"/>
      <c r="AKW14" s="167"/>
      <c r="AKX14" s="167"/>
      <c r="AKY14" s="167"/>
      <c r="AKZ14" s="167"/>
      <c r="ALA14" s="167"/>
      <c r="ALB14" s="167"/>
      <c r="ALC14" s="167"/>
      <c r="ALD14" s="167"/>
      <c r="ALE14" s="167"/>
      <c r="ALF14" s="167"/>
      <c r="ALG14" s="167"/>
      <c r="ALH14" s="167"/>
      <c r="ALI14" s="167"/>
      <c r="ALJ14" s="167"/>
      <c r="ALK14" s="167"/>
      <c r="ALL14" s="167"/>
      <c r="ALM14" s="167"/>
      <c r="ALN14" s="167"/>
      <c r="ALO14" s="167"/>
      <c r="ALP14" s="167"/>
      <c r="ALQ14" s="167"/>
      <c r="ALR14" s="167"/>
      <c r="ALS14" s="167"/>
      <c r="ALT14" s="167"/>
      <c r="ALU14" s="167"/>
      <c r="ALV14" s="167"/>
      <c r="ALW14" s="167"/>
      <c r="ALX14" s="167"/>
      <c r="ALY14" s="167"/>
      <c r="ALZ14" s="167"/>
      <c r="AMA14" s="167"/>
      <c r="AMB14" s="167"/>
      <c r="AMC14" s="167"/>
      <c r="AMD14" s="167"/>
      <c r="AME14" s="167"/>
      <c r="AMF14" s="167"/>
      <c r="AMG14" s="167"/>
      <c r="AMH14" s="167"/>
      <c r="AMI14" s="167"/>
    </row>
    <row r="15" spans="1:1024" s="168" customFormat="1" ht="81" customHeight="1">
      <c r="A15" s="154">
        <v>12</v>
      </c>
      <c r="B15" s="170" t="s">
        <v>116</v>
      </c>
      <c r="C15" s="171" t="s">
        <v>102</v>
      </c>
      <c r="D15" s="171" t="s">
        <v>4</v>
      </c>
      <c r="E15" s="172" t="s">
        <v>166</v>
      </c>
      <c r="F15" s="173" t="s">
        <v>112</v>
      </c>
      <c r="G15" s="174">
        <v>1</v>
      </c>
      <c r="H15" s="171">
        <v>1</v>
      </c>
      <c r="I15" s="175" t="s">
        <v>3</v>
      </c>
      <c r="J15" s="176">
        <v>10000</v>
      </c>
      <c r="K15" s="176">
        <v>0</v>
      </c>
      <c r="L15" s="176">
        <v>10000</v>
      </c>
      <c r="M15" s="176">
        <v>20000</v>
      </c>
      <c r="N15" s="177" t="s">
        <v>94</v>
      </c>
      <c r="O15" s="171">
        <v>1</v>
      </c>
      <c r="P15" s="171">
        <v>0</v>
      </c>
      <c r="Q15" s="178">
        <f t="shared" si="3"/>
        <v>0</v>
      </c>
      <c r="R15" s="179" t="s">
        <v>117</v>
      </c>
      <c r="S15" s="180" t="s">
        <v>118</v>
      </c>
      <c r="T15" s="176">
        <v>8900</v>
      </c>
      <c r="U15" s="176">
        <v>0</v>
      </c>
      <c r="V15" s="176">
        <v>8900</v>
      </c>
      <c r="W15" s="181">
        <f t="shared" si="4"/>
        <v>0.10999999999999999</v>
      </c>
      <c r="X15" s="182">
        <v>45399</v>
      </c>
      <c r="Y15" s="166">
        <v>45400</v>
      </c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  <c r="IW15" s="167"/>
      <c r="IX15" s="167"/>
      <c r="IY15" s="167"/>
      <c r="IZ15" s="167"/>
      <c r="JA15" s="167"/>
      <c r="JB15" s="167"/>
      <c r="JC15" s="167"/>
      <c r="JD15" s="167"/>
      <c r="JE15" s="167"/>
      <c r="JF15" s="167"/>
      <c r="JG15" s="167"/>
      <c r="JH15" s="167"/>
      <c r="JI15" s="167"/>
      <c r="JJ15" s="167"/>
      <c r="JK15" s="167"/>
      <c r="JL15" s="167"/>
      <c r="JM15" s="167"/>
      <c r="JN15" s="167"/>
      <c r="JO15" s="167"/>
      <c r="JP15" s="167"/>
      <c r="JQ15" s="167"/>
      <c r="JR15" s="167"/>
      <c r="JS15" s="167"/>
      <c r="JT15" s="167"/>
      <c r="JU15" s="167"/>
      <c r="JV15" s="167"/>
      <c r="JW15" s="167"/>
      <c r="JX15" s="167"/>
      <c r="JY15" s="167"/>
      <c r="JZ15" s="167"/>
      <c r="KA15" s="167"/>
      <c r="KB15" s="167"/>
      <c r="KC15" s="167"/>
      <c r="KD15" s="167"/>
      <c r="KE15" s="167"/>
      <c r="KF15" s="167"/>
      <c r="KG15" s="167"/>
      <c r="KH15" s="167"/>
      <c r="KI15" s="167"/>
      <c r="KJ15" s="167"/>
      <c r="KK15" s="167"/>
      <c r="KL15" s="167"/>
      <c r="KM15" s="167"/>
      <c r="KN15" s="167"/>
      <c r="KO15" s="167"/>
      <c r="KP15" s="167"/>
      <c r="KQ15" s="167"/>
      <c r="KR15" s="167"/>
      <c r="KS15" s="167"/>
      <c r="KT15" s="167"/>
      <c r="KU15" s="167"/>
      <c r="KV15" s="167"/>
      <c r="KW15" s="167"/>
      <c r="KX15" s="167"/>
      <c r="KY15" s="167"/>
      <c r="KZ15" s="167"/>
      <c r="LA15" s="167"/>
      <c r="LB15" s="167"/>
      <c r="LC15" s="167"/>
      <c r="LD15" s="167"/>
      <c r="LE15" s="167"/>
      <c r="LF15" s="167"/>
      <c r="LG15" s="167"/>
      <c r="LH15" s="167"/>
      <c r="LI15" s="167"/>
      <c r="LJ15" s="167"/>
      <c r="LK15" s="167"/>
      <c r="LL15" s="167"/>
      <c r="LM15" s="167"/>
      <c r="LN15" s="167"/>
      <c r="LO15" s="167"/>
      <c r="LP15" s="167"/>
      <c r="LQ15" s="167"/>
      <c r="LR15" s="167"/>
      <c r="LS15" s="167"/>
      <c r="LT15" s="167"/>
      <c r="LU15" s="167"/>
      <c r="LV15" s="167"/>
      <c r="LW15" s="167"/>
      <c r="LX15" s="167"/>
      <c r="LY15" s="167"/>
      <c r="LZ15" s="167"/>
      <c r="MA15" s="167"/>
      <c r="MB15" s="167"/>
      <c r="MC15" s="167"/>
      <c r="MD15" s="167"/>
      <c r="ME15" s="167"/>
      <c r="MF15" s="167"/>
      <c r="MG15" s="167"/>
      <c r="MH15" s="167"/>
      <c r="MI15" s="167"/>
      <c r="MJ15" s="167"/>
      <c r="MK15" s="167"/>
      <c r="ML15" s="167"/>
      <c r="MM15" s="167"/>
      <c r="MN15" s="167"/>
      <c r="MO15" s="167"/>
      <c r="MP15" s="167"/>
      <c r="MQ15" s="167"/>
      <c r="MR15" s="167"/>
      <c r="MS15" s="167"/>
      <c r="MT15" s="167"/>
      <c r="MU15" s="167"/>
      <c r="MV15" s="167"/>
      <c r="MW15" s="167"/>
      <c r="MX15" s="167"/>
      <c r="MY15" s="167"/>
      <c r="MZ15" s="167"/>
      <c r="NA15" s="167"/>
      <c r="NB15" s="167"/>
      <c r="NC15" s="167"/>
      <c r="ND15" s="167"/>
      <c r="NE15" s="167"/>
      <c r="NF15" s="167"/>
      <c r="NG15" s="167"/>
      <c r="NH15" s="167"/>
      <c r="NI15" s="167"/>
      <c r="NJ15" s="167"/>
      <c r="NK15" s="167"/>
      <c r="NL15" s="167"/>
      <c r="NM15" s="167"/>
      <c r="NN15" s="167"/>
      <c r="NO15" s="167"/>
      <c r="NP15" s="167"/>
      <c r="NQ15" s="167"/>
      <c r="NR15" s="167"/>
      <c r="NS15" s="167"/>
      <c r="NT15" s="167"/>
      <c r="NU15" s="167"/>
      <c r="NV15" s="167"/>
      <c r="NW15" s="167"/>
      <c r="NX15" s="167"/>
      <c r="NY15" s="167"/>
      <c r="NZ15" s="167"/>
      <c r="OA15" s="167"/>
      <c r="OB15" s="167"/>
      <c r="OC15" s="167"/>
      <c r="OD15" s="167"/>
      <c r="OE15" s="167"/>
      <c r="OF15" s="167"/>
      <c r="OG15" s="167"/>
      <c r="OH15" s="167"/>
      <c r="OI15" s="167"/>
      <c r="OJ15" s="167"/>
      <c r="OK15" s="167"/>
      <c r="OL15" s="167"/>
      <c r="OM15" s="167"/>
      <c r="ON15" s="167"/>
      <c r="OO15" s="167"/>
      <c r="OP15" s="167"/>
      <c r="OQ15" s="167"/>
      <c r="OR15" s="167"/>
      <c r="OS15" s="167"/>
      <c r="OT15" s="167"/>
      <c r="OU15" s="167"/>
      <c r="OV15" s="167"/>
      <c r="OW15" s="167"/>
      <c r="OX15" s="167"/>
      <c r="OY15" s="167"/>
      <c r="OZ15" s="167"/>
      <c r="PA15" s="167"/>
      <c r="PB15" s="167"/>
      <c r="PC15" s="167"/>
      <c r="PD15" s="167"/>
      <c r="PE15" s="167"/>
      <c r="PF15" s="167"/>
      <c r="PG15" s="167"/>
      <c r="PH15" s="167"/>
      <c r="PI15" s="167"/>
      <c r="PJ15" s="167"/>
      <c r="PK15" s="167"/>
      <c r="PL15" s="167"/>
      <c r="PM15" s="167"/>
      <c r="PN15" s="167"/>
      <c r="PO15" s="167"/>
      <c r="PP15" s="167"/>
      <c r="PQ15" s="167"/>
      <c r="PR15" s="167"/>
      <c r="PS15" s="167"/>
      <c r="PT15" s="167"/>
      <c r="PU15" s="167"/>
      <c r="PV15" s="167"/>
      <c r="PW15" s="167"/>
      <c r="PX15" s="167"/>
      <c r="PY15" s="167"/>
      <c r="PZ15" s="167"/>
      <c r="QA15" s="167"/>
      <c r="QB15" s="167"/>
      <c r="QC15" s="167"/>
      <c r="QD15" s="167"/>
      <c r="QE15" s="167"/>
      <c r="QF15" s="167"/>
      <c r="QG15" s="167"/>
      <c r="QH15" s="167"/>
      <c r="QI15" s="167"/>
      <c r="QJ15" s="167"/>
      <c r="QK15" s="167"/>
      <c r="QL15" s="167"/>
      <c r="QM15" s="167"/>
      <c r="QN15" s="167"/>
      <c r="QO15" s="167"/>
      <c r="QP15" s="167"/>
      <c r="QQ15" s="167"/>
      <c r="QR15" s="167"/>
      <c r="QS15" s="167"/>
      <c r="QT15" s="167"/>
      <c r="QU15" s="167"/>
      <c r="QV15" s="167"/>
      <c r="QW15" s="167"/>
      <c r="QX15" s="167"/>
      <c r="QY15" s="167"/>
      <c r="QZ15" s="167"/>
      <c r="RA15" s="167"/>
      <c r="RB15" s="167"/>
      <c r="RC15" s="167"/>
      <c r="RD15" s="167"/>
      <c r="RE15" s="167"/>
      <c r="RF15" s="167"/>
      <c r="RG15" s="167"/>
      <c r="RH15" s="167"/>
      <c r="RI15" s="167"/>
      <c r="RJ15" s="167"/>
      <c r="RK15" s="167"/>
      <c r="RL15" s="167"/>
      <c r="RM15" s="167"/>
      <c r="RN15" s="167"/>
      <c r="RO15" s="167"/>
      <c r="RP15" s="167"/>
      <c r="RQ15" s="167"/>
      <c r="RR15" s="167"/>
      <c r="RS15" s="167"/>
      <c r="RT15" s="167"/>
      <c r="RU15" s="167"/>
      <c r="RV15" s="167"/>
      <c r="RW15" s="167"/>
      <c r="RX15" s="167"/>
      <c r="RY15" s="167"/>
      <c r="RZ15" s="167"/>
      <c r="SA15" s="167"/>
      <c r="SB15" s="167"/>
      <c r="SC15" s="167"/>
      <c r="SD15" s="167"/>
      <c r="SE15" s="167"/>
      <c r="SF15" s="167"/>
      <c r="SG15" s="167"/>
      <c r="SH15" s="167"/>
      <c r="SI15" s="167"/>
      <c r="SJ15" s="167"/>
      <c r="SK15" s="167"/>
      <c r="SL15" s="167"/>
      <c r="SM15" s="167"/>
      <c r="SN15" s="167"/>
      <c r="SO15" s="167"/>
      <c r="SP15" s="167"/>
      <c r="SQ15" s="167"/>
      <c r="SR15" s="167"/>
      <c r="SS15" s="167"/>
      <c r="ST15" s="167"/>
      <c r="SU15" s="167"/>
      <c r="SV15" s="167"/>
      <c r="SW15" s="167"/>
      <c r="SX15" s="167"/>
      <c r="SY15" s="167"/>
      <c r="SZ15" s="167"/>
      <c r="TA15" s="167"/>
      <c r="TB15" s="167"/>
      <c r="TC15" s="167"/>
      <c r="TD15" s="167"/>
      <c r="TE15" s="167"/>
      <c r="TF15" s="167"/>
      <c r="TG15" s="167"/>
      <c r="TH15" s="167"/>
      <c r="TI15" s="167"/>
      <c r="TJ15" s="167"/>
      <c r="TK15" s="167"/>
      <c r="TL15" s="167"/>
      <c r="TM15" s="167"/>
      <c r="TN15" s="167"/>
      <c r="TO15" s="167"/>
      <c r="TP15" s="167"/>
      <c r="TQ15" s="167"/>
      <c r="TR15" s="167"/>
      <c r="TS15" s="167"/>
      <c r="TT15" s="167"/>
      <c r="TU15" s="167"/>
      <c r="TV15" s="167"/>
      <c r="TW15" s="167"/>
      <c r="TX15" s="167"/>
      <c r="TY15" s="167"/>
      <c r="TZ15" s="167"/>
      <c r="UA15" s="167"/>
      <c r="UB15" s="167"/>
      <c r="UC15" s="167"/>
      <c r="UD15" s="167"/>
      <c r="UE15" s="167"/>
      <c r="UF15" s="167"/>
      <c r="UG15" s="167"/>
      <c r="UH15" s="167"/>
      <c r="UI15" s="167"/>
      <c r="UJ15" s="167"/>
      <c r="UK15" s="167"/>
      <c r="UL15" s="167"/>
      <c r="UM15" s="167"/>
      <c r="UN15" s="167"/>
      <c r="UO15" s="167"/>
      <c r="UP15" s="167"/>
      <c r="UQ15" s="167"/>
      <c r="UR15" s="167"/>
      <c r="US15" s="167"/>
      <c r="UT15" s="167"/>
      <c r="UU15" s="167"/>
      <c r="UV15" s="167"/>
      <c r="UW15" s="167"/>
      <c r="UX15" s="167"/>
      <c r="UY15" s="167"/>
      <c r="UZ15" s="167"/>
      <c r="VA15" s="167"/>
      <c r="VB15" s="167"/>
      <c r="VC15" s="167"/>
      <c r="VD15" s="167"/>
      <c r="VE15" s="167"/>
      <c r="VF15" s="167"/>
      <c r="VG15" s="167"/>
      <c r="VH15" s="167"/>
      <c r="VI15" s="167"/>
      <c r="VJ15" s="167"/>
      <c r="VK15" s="167"/>
      <c r="VL15" s="167"/>
      <c r="VM15" s="167"/>
      <c r="VN15" s="167"/>
      <c r="VO15" s="167"/>
      <c r="VP15" s="167"/>
      <c r="VQ15" s="167"/>
      <c r="VR15" s="167"/>
      <c r="VS15" s="167"/>
      <c r="VT15" s="167"/>
      <c r="VU15" s="167"/>
      <c r="VV15" s="167"/>
      <c r="VW15" s="167"/>
      <c r="VX15" s="167"/>
      <c r="VY15" s="167"/>
      <c r="VZ15" s="167"/>
      <c r="WA15" s="167"/>
      <c r="WB15" s="167"/>
      <c r="WC15" s="167"/>
      <c r="WD15" s="167"/>
      <c r="WE15" s="167"/>
      <c r="WF15" s="167"/>
      <c r="WG15" s="167"/>
      <c r="WH15" s="167"/>
      <c r="WI15" s="167"/>
      <c r="WJ15" s="167"/>
      <c r="WK15" s="167"/>
      <c r="WL15" s="167"/>
      <c r="WM15" s="167"/>
      <c r="WN15" s="167"/>
      <c r="WO15" s="167"/>
      <c r="WP15" s="167"/>
      <c r="WQ15" s="167"/>
      <c r="WR15" s="167"/>
      <c r="WS15" s="167"/>
      <c r="WT15" s="167"/>
      <c r="WU15" s="167"/>
      <c r="WV15" s="167"/>
      <c r="WW15" s="167"/>
      <c r="WX15" s="167"/>
      <c r="WY15" s="167"/>
      <c r="WZ15" s="167"/>
      <c r="XA15" s="167"/>
      <c r="XB15" s="167"/>
      <c r="XC15" s="167"/>
      <c r="XD15" s="167"/>
      <c r="XE15" s="167"/>
      <c r="XF15" s="167"/>
      <c r="XG15" s="167"/>
      <c r="XH15" s="167"/>
      <c r="XI15" s="167"/>
      <c r="XJ15" s="167"/>
      <c r="XK15" s="167"/>
      <c r="XL15" s="167"/>
      <c r="XM15" s="167"/>
      <c r="XN15" s="167"/>
      <c r="XO15" s="167"/>
      <c r="XP15" s="167"/>
      <c r="XQ15" s="167"/>
      <c r="XR15" s="167"/>
      <c r="XS15" s="167"/>
      <c r="XT15" s="167"/>
      <c r="XU15" s="167"/>
      <c r="XV15" s="167"/>
      <c r="XW15" s="167"/>
      <c r="XX15" s="167"/>
      <c r="XY15" s="167"/>
      <c r="XZ15" s="167"/>
      <c r="YA15" s="167"/>
      <c r="YB15" s="167"/>
      <c r="YC15" s="167"/>
      <c r="YD15" s="167"/>
      <c r="YE15" s="167"/>
      <c r="YF15" s="167"/>
      <c r="YG15" s="167"/>
      <c r="YH15" s="167"/>
      <c r="YI15" s="167"/>
      <c r="YJ15" s="167"/>
      <c r="YK15" s="167"/>
      <c r="YL15" s="167"/>
      <c r="YM15" s="167"/>
      <c r="YN15" s="167"/>
      <c r="YO15" s="167"/>
      <c r="YP15" s="167"/>
      <c r="YQ15" s="167"/>
      <c r="YR15" s="167"/>
      <c r="YS15" s="167"/>
      <c r="YT15" s="167"/>
      <c r="YU15" s="167"/>
      <c r="YV15" s="167"/>
      <c r="YW15" s="167"/>
      <c r="YX15" s="167"/>
      <c r="YY15" s="167"/>
      <c r="YZ15" s="167"/>
      <c r="ZA15" s="167"/>
      <c r="ZB15" s="167"/>
      <c r="ZC15" s="167"/>
      <c r="ZD15" s="167"/>
      <c r="ZE15" s="167"/>
      <c r="ZF15" s="167"/>
      <c r="ZG15" s="167"/>
      <c r="ZH15" s="167"/>
      <c r="ZI15" s="167"/>
      <c r="ZJ15" s="167"/>
      <c r="ZK15" s="167"/>
      <c r="ZL15" s="167"/>
      <c r="ZM15" s="167"/>
      <c r="ZN15" s="167"/>
      <c r="ZO15" s="167"/>
      <c r="ZP15" s="167"/>
      <c r="ZQ15" s="167"/>
      <c r="ZR15" s="167"/>
      <c r="ZS15" s="167"/>
      <c r="ZT15" s="167"/>
      <c r="ZU15" s="167"/>
      <c r="ZV15" s="167"/>
      <c r="ZW15" s="167"/>
      <c r="ZX15" s="167"/>
      <c r="ZY15" s="167"/>
      <c r="ZZ15" s="167"/>
      <c r="AAA15" s="167"/>
      <c r="AAB15" s="167"/>
      <c r="AAC15" s="167"/>
      <c r="AAD15" s="167"/>
      <c r="AAE15" s="167"/>
      <c r="AAF15" s="167"/>
      <c r="AAG15" s="167"/>
      <c r="AAH15" s="167"/>
      <c r="AAI15" s="167"/>
      <c r="AAJ15" s="167"/>
      <c r="AAK15" s="167"/>
      <c r="AAL15" s="167"/>
      <c r="AAM15" s="167"/>
      <c r="AAN15" s="167"/>
      <c r="AAO15" s="167"/>
      <c r="AAP15" s="167"/>
      <c r="AAQ15" s="167"/>
      <c r="AAR15" s="167"/>
      <c r="AAS15" s="167"/>
      <c r="AAT15" s="167"/>
      <c r="AAU15" s="167"/>
      <c r="AAV15" s="167"/>
      <c r="AAW15" s="167"/>
      <c r="AAX15" s="167"/>
      <c r="AAY15" s="167"/>
      <c r="AAZ15" s="167"/>
      <c r="ABA15" s="167"/>
      <c r="ABB15" s="167"/>
      <c r="ABC15" s="167"/>
      <c r="ABD15" s="167"/>
      <c r="ABE15" s="167"/>
      <c r="ABF15" s="167"/>
      <c r="ABG15" s="167"/>
      <c r="ABH15" s="167"/>
      <c r="ABI15" s="167"/>
      <c r="ABJ15" s="167"/>
      <c r="ABK15" s="167"/>
      <c r="ABL15" s="167"/>
      <c r="ABM15" s="167"/>
      <c r="ABN15" s="167"/>
      <c r="ABO15" s="167"/>
      <c r="ABP15" s="167"/>
      <c r="ABQ15" s="167"/>
      <c r="ABR15" s="167"/>
      <c r="ABS15" s="167"/>
      <c r="ABT15" s="167"/>
      <c r="ABU15" s="167"/>
      <c r="ABV15" s="167"/>
      <c r="ABW15" s="167"/>
      <c r="ABX15" s="167"/>
      <c r="ABY15" s="167"/>
      <c r="ABZ15" s="167"/>
      <c r="ACA15" s="167"/>
      <c r="ACB15" s="167"/>
      <c r="ACC15" s="167"/>
      <c r="ACD15" s="167"/>
      <c r="ACE15" s="167"/>
      <c r="ACF15" s="167"/>
      <c r="ACG15" s="167"/>
      <c r="ACH15" s="167"/>
      <c r="ACI15" s="167"/>
      <c r="ACJ15" s="167"/>
      <c r="ACK15" s="167"/>
      <c r="ACL15" s="167"/>
      <c r="ACM15" s="167"/>
      <c r="ACN15" s="167"/>
      <c r="ACO15" s="167"/>
      <c r="ACP15" s="167"/>
      <c r="ACQ15" s="167"/>
      <c r="ACR15" s="167"/>
      <c r="ACS15" s="167"/>
      <c r="ACT15" s="167"/>
      <c r="ACU15" s="167"/>
      <c r="ACV15" s="167"/>
      <c r="ACW15" s="167"/>
      <c r="ACX15" s="167"/>
      <c r="ACY15" s="167"/>
      <c r="ACZ15" s="167"/>
      <c r="ADA15" s="167"/>
      <c r="ADB15" s="167"/>
      <c r="ADC15" s="167"/>
      <c r="ADD15" s="167"/>
      <c r="ADE15" s="167"/>
      <c r="ADF15" s="167"/>
      <c r="ADG15" s="167"/>
      <c r="ADH15" s="167"/>
      <c r="ADI15" s="167"/>
      <c r="ADJ15" s="167"/>
      <c r="ADK15" s="167"/>
      <c r="ADL15" s="167"/>
      <c r="ADM15" s="167"/>
      <c r="ADN15" s="167"/>
      <c r="ADO15" s="167"/>
      <c r="ADP15" s="167"/>
      <c r="ADQ15" s="167"/>
      <c r="ADR15" s="167"/>
      <c r="ADS15" s="167"/>
      <c r="ADT15" s="167"/>
      <c r="ADU15" s="167"/>
      <c r="ADV15" s="167"/>
      <c r="ADW15" s="167"/>
      <c r="ADX15" s="167"/>
      <c r="ADY15" s="167"/>
      <c r="ADZ15" s="167"/>
      <c r="AEA15" s="167"/>
      <c r="AEB15" s="167"/>
      <c r="AEC15" s="167"/>
      <c r="AED15" s="167"/>
      <c r="AEE15" s="167"/>
      <c r="AEF15" s="167"/>
      <c r="AEG15" s="167"/>
      <c r="AEH15" s="167"/>
      <c r="AEI15" s="167"/>
      <c r="AEJ15" s="167"/>
      <c r="AEK15" s="167"/>
      <c r="AEL15" s="167"/>
      <c r="AEM15" s="167"/>
      <c r="AEN15" s="167"/>
      <c r="AEO15" s="167"/>
      <c r="AEP15" s="167"/>
      <c r="AEQ15" s="167"/>
      <c r="AER15" s="167"/>
      <c r="AES15" s="167"/>
      <c r="AET15" s="167"/>
      <c r="AEU15" s="167"/>
      <c r="AEV15" s="167"/>
      <c r="AEW15" s="167"/>
      <c r="AEX15" s="167"/>
      <c r="AEY15" s="167"/>
      <c r="AEZ15" s="167"/>
      <c r="AFA15" s="167"/>
      <c r="AFB15" s="167"/>
      <c r="AFC15" s="167"/>
      <c r="AFD15" s="167"/>
      <c r="AFE15" s="167"/>
      <c r="AFF15" s="167"/>
      <c r="AFG15" s="167"/>
      <c r="AFH15" s="167"/>
      <c r="AFI15" s="167"/>
      <c r="AFJ15" s="167"/>
      <c r="AFK15" s="167"/>
      <c r="AFL15" s="167"/>
      <c r="AFM15" s="167"/>
      <c r="AFN15" s="167"/>
      <c r="AFO15" s="167"/>
      <c r="AFP15" s="167"/>
      <c r="AFQ15" s="167"/>
      <c r="AFR15" s="167"/>
      <c r="AFS15" s="167"/>
      <c r="AFT15" s="167"/>
      <c r="AFU15" s="167"/>
      <c r="AFV15" s="167"/>
      <c r="AFW15" s="167"/>
      <c r="AFX15" s="167"/>
      <c r="AFY15" s="167"/>
      <c r="AFZ15" s="167"/>
      <c r="AGA15" s="167"/>
      <c r="AGB15" s="167"/>
      <c r="AGC15" s="167"/>
      <c r="AGD15" s="167"/>
      <c r="AGE15" s="167"/>
      <c r="AGF15" s="167"/>
      <c r="AGG15" s="167"/>
      <c r="AGH15" s="167"/>
      <c r="AGI15" s="167"/>
      <c r="AGJ15" s="167"/>
      <c r="AGK15" s="167"/>
      <c r="AGL15" s="167"/>
      <c r="AGM15" s="167"/>
      <c r="AGN15" s="167"/>
      <c r="AGO15" s="167"/>
      <c r="AGP15" s="167"/>
      <c r="AGQ15" s="167"/>
      <c r="AGR15" s="167"/>
      <c r="AGS15" s="167"/>
      <c r="AGT15" s="167"/>
      <c r="AGU15" s="167"/>
      <c r="AGV15" s="167"/>
      <c r="AGW15" s="167"/>
      <c r="AGX15" s="167"/>
      <c r="AGY15" s="167"/>
      <c r="AGZ15" s="167"/>
      <c r="AHA15" s="167"/>
      <c r="AHB15" s="167"/>
      <c r="AHC15" s="167"/>
      <c r="AHD15" s="167"/>
      <c r="AHE15" s="167"/>
      <c r="AHF15" s="167"/>
      <c r="AHG15" s="167"/>
      <c r="AHH15" s="167"/>
      <c r="AHI15" s="167"/>
      <c r="AHJ15" s="167"/>
      <c r="AHK15" s="167"/>
      <c r="AHL15" s="167"/>
      <c r="AHM15" s="167"/>
      <c r="AHN15" s="167"/>
      <c r="AHO15" s="167"/>
      <c r="AHP15" s="167"/>
      <c r="AHQ15" s="167"/>
      <c r="AHR15" s="167"/>
      <c r="AHS15" s="167"/>
      <c r="AHT15" s="167"/>
      <c r="AHU15" s="167"/>
      <c r="AHV15" s="167"/>
      <c r="AHW15" s="167"/>
      <c r="AHX15" s="167"/>
      <c r="AHY15" s="167"/>
      <c r="AHZ15" s="167"/>
      <c r="AIA15" s="167"/>
      <c r="AIB15" s="167"/>
      <c r="AIC15" s="167"/>
      <c r="AID15" s="167"/>
      <c r="AIE15" s="167"/>
      <c r="AIF15" s="167"/>
      <c r="AIG15" s="167"/>
      <c r="AIH15" s="167"/>
      <c r="AII15" s="167"/>
      <c r="AIJ15" s="167"/>
      <c r="AIK15" s="167"/>
      <c r="AIL15" s="167"/>
      <c r="AIM15" s="167"/>
      <c r="AIN15" s="167"/>
      <c r="AIO15" s="167"/>
      <c r="AIP15" s="167"/>
      <c r="AIQ15" s="167"/>
      <c r="AIR15" s="167"/>
      <c r="AIS15" s="167"/>
      <c r="AIT15" s="167"/>
      <c r="AIU15" s="167"/>
      <c r="AIV15" s="167"/>
      <c r="AIW15" s="167"/>
      <c r="AIX15" s="167"/>
      <c r="AIY15" s="167"/>
      <c r="AIZ15" s="167"/>
      <c r="AJA15" s="167"/>
      <c r="AJB15" s="167"/>
      <c r="AJC15" s="167"/>
      <c r="AJD15" s="167"/>
      <c r="AJE15" s="167"/>
      <c r="AJF15" s="167"/>
      <c r="AJG15" s="167"/>
      <c r="AJH15" s="167"/>
      <c r="AJI15" s="167"/>
      <c r="AJJ15" s="167"/>
      <c r="AJK15" s="167"/>
      <c r="AJL15" s="167"/>
      <c r="AJM15" s="167"/>
      <c r="AJN15" s="167"/>
      <c r="AJO15" s="167"/>
      <c r="AJP15" s="167"/>
      <c r="AJQ15" s="167"/>
      <c r="AJR15" s="167"/>
      <c r="AJS15" s="167"/>
      <c r="AJT15" s="167"/>
      <c r="AJU15" s="167"/>
      <c r="AJV15" s="167"/>
      <c r="AJW15" s="167"/>
      <c r="AJX15" s="167"/>
      <c r="AJY15" s="167"/>
      <c r="AJZ15" s="167"/>
      <c r="AKA15" s="167"/>
      <c r="AKB15" s="167"/>
      <c r="AKC15" s="167"/>
      <c r="AKD15" s="167"/>
      <c r="AKE15" s="167"/>
      <c r="AKF15" s="167"/>
      <c r="AKG15" s="167"/>
      <c r="AKH15" s="167"/>
      <c r="AKI15" s="167"/>
      <c r="AKJ15" s="167"/>
      <c r="AKK15" s="167"/>
      <c r="AKL15" s="167"/>
      <c r="AKM15" s="167"/>
      <c r="AKN15" s="167"/>
      <c r="AKO15" s="167"/>
      <c r="AKP15" s="167"/>
      <c r="AKQ15" s="167"/>
      <c r="AKR15" s="167"/>
      <c r="AKS15" s="167"/>
      <c r="AKT15" s="167"/>
      <c r="AKU15" s="167"/>
      <c r="AKV15" s="167"/>
      <c r="AKW15" s="167"/>
      <c r="AKX15" s="167"/>
      <c r="AKY15" s="167"/>
      <c r="AKZ15" s="167"/>
      <c r="ALA15" s="167"/>
      <c r="ALB15" s="167"/>
      <c r="ALC15" s="167"/>
      <c r="ALD15" s="167"/>
      <c r="ALE15" s="167"/>
      <c r="ALF15" s="167"/>
      <c r="ALG15" s="167"/>
      <c r="ALH15" s="167"/>
      <c r="ALI15" s="167"/>
      <c r="ALJ15" s="167"/>
      <c r="ALK15" s="167"/>
      <c r="ALL15" s="167"/>
      <c r="ALM15" s="167"/>
      <c r="ALN15" s="167"/>
      <c r="ALO15" s="167"/>
      <c r="ALP15" s="167"/>
      <c r="ALQ15" s="167"/>
      <c r="ALR15" s="167"/>
      <c r="ALS15" s="167"/>
      <c r="ALT15" s="167"/>
      <c r="ALU15" s="167"/>
      <c r="ALV15" s="167"/>
      <c r="ALW15" s="167"/>
      <c r="ALX15" s="167"/>
      <c r="ALY15" s="167"/>
      <c r="ALZ15" s="167"/>
      <c r="AMA15" s="167"/>
      <c r="AMB15" s="167"/>
      <c r="AMC15" s="167"/>
      <c r="AMD15" s="167"/>
      <c r="AME15" s="167"/>
      <c r="AMF15" s="167"/>
      <c r="AMG15" s="167"/>
      <c r="AMH15" s="167"/>
      <c r="AMI15" s="167"/>
    </row>
    <row r="16" spans="1:1024" s="168" customFormat="1" ht="92.25" customHeight="1">
      <c r="A16" s="154">
        <v>13</v>
      </c>
      <c r="B16" s="170" t="s">
        <v>110</v>
      </c>
      <c r="C16" s="171" t="s">
        <v>111</v>
      </c>
      <c r="D16" s="171" t="s">
        <v>101</v>
      </c>
      <c r="E16" s="172" t="s">
        <v>167</v>
      </c>
      <c r="F16" s="173" t="s">
        <v>112</v>
      </c>
      <c r="G16" s="174">
        <v>3</v>
      </c>
      <c r="H16" s="171">
        <v>1</v>
      </c>
      <c r="I16" s="175" t="s">
        <v>3</v>
      </c>
      <c r="J16" s="176">
        <v>22500</v>
      </c>
      <c r="K16" s="176">
        <f>+J16*0.21</f>
        <v>4725</v>
      </c>
      <c r="L16" s="176">
        <f t="shared" ref="L16" si="5">J16+K16</f>
        <v>27225</v>
      </c>
      <c r="M16" s="176">
        <v>36000</v>
      </c>
      <c r="N16" s="177" t="s">
        <v>94</v>
      </c>
      <c r="O16" s="171">
        <v>1</v>
      </c>
      <c r="P16" s="171">
        <v>0</v>
      </c>
      <c r="Q16" s="178">
        <f t="shared" ref="Q16:Q19" si="6">(P16/O16)</f>
        <v>0</v>
      </c>
      <c r="R16" s="179" t="s">
        <v>114</v>
      </c>
      <c r="S16" s="180" t="s">
        <v>115</v>
      </c>
      <c r="T16" s="176">
        <v>22350</v>
      </c>
      <c r="U16" s="176">
        <f>T16*0.21</f>
        <v>4693.5</v>
      </c>
      <c r="V16" s="176">
        <f>SUM(T16:U16)</f>
        <v>27043.5</v>
      </c>
      <c r="W16" s="181">
        <f t="shared" ref="W16:W19" si="7">1-V16/L16</f>
        <v>6.6666666666667096E-3</v>
      </c>
      <c r="X16" s="182">
        <v>45481</v>
      </c>
      <c r="Y16" s="166">
        <v>45482</v>
      </c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167"/>
      <c r="KS16" s="167"/>
      <c r="KT16" s="167"/>
      <c r="KU16" s="167"/>
      <c r="KV16" s="167"/>
      <c r="KW16" s="167"/>
      <c r="KX16" s="167"/>
      <c r="KY16" s="167"/>
      <c r="KZ16" s="167"/>
      <c r="LA16" s="167"/>
      <c r="LB16" s="167"/>
      <c r="LC16" s="167"/>
      <c r="LD16" s="167"/>
      <c r="LE16" s="167"/>
      <c r="LF16" s="167"/>
      <c r="LG16" s="167"/>
      <c r="LH16" s="167"/>
      <c r="LI16" s="167"/>
      <c r="LJ16" s="167"/>
      <c r="LK16" s="167"/>
      <c r="LL16" s="167"/>
      <c r="LM16" s="167"/>
      <c r="LN16" s="167"/>
      <c r="LO16" s="167"/>
      <c r="LP16" s="167"/>
      <c r="LQ16" s="167"/>
      <c r="LR16" s="167"/>
      <c r="LS16" s="167"/>
      <c r="LT16" s="167"/>
      <c r="LU16" s="167"/>
      <c r="LV16" s="167"/>
      <c r="LW16" s="167"/>
      <c r="LX16" s="167"/>
      <c r="LY16" s="167"/>
      <c r="LZ16" s="167"/>
      <c r="MA16" s="167"/>
      <c r="MB16" s="167"/>
      <c r="MC16" s="167"/>
      <c r="MD16" s="167"/>
      <c r="ME16" s="167"/>
      <c r="MF16" s="167"/>
      <c r="MG16" s="167"/>
      <c r="MH16" s="167"/>
      <c r="MI16" s="167"/>
      <c r="MJ16" s="167"/>
      <c r="MK16" s="167"/>
      <c r="ML16" s="167"/>
      <c r="MM16" s="167"/>
      <c r="MN16" s="167"/>
      <c r="MO16" s="167"/>
      <c r="MP16" s="167"/>
      <c r="MQ16" s="167"/>
      <c r="MR16" s="167"/>
      <c r="MS16" s="167"/>
      <c r="MT16" s="167"/>
      <c r="MU16" s="167"/>
      <c r="MV16" s="167"/>
      <c r="MW16" s="167"/>
      <c r="MX16" s="167"/>
      <c r="MY16" s="167"/>
      <c r="MZ16" s="167"/>
      <c r="NA16" s="167"/>
      <c r="NB16" s="167"/>
      <c r="NC16" s="167"/>
      <c r="ND16" s="167"/>
      <c r="NE16" s="167"/>
      <c r="NF16" s="167"/>
      <c r="NG16" s="167"/>
      <c r="NH16" s="167"/>
      <c r="NI16" s="167"/>
      <c r="NJ16" s="167"/>
      <c r="NK16" s="167"/>
      <c r="NL16" s="167"/>
      <c r="NM16" s="167"/>
      <c r="NN16" s="167"/>
      <c r="NO16" s="167"/>
      <c r="NP16" s="167"/>
      <c r="NQ16" s="167"/>
      <c r="NR16" s="167"/>
      <c r="NS16" s="167"/>
      <c r="NT16" s="167"/>
      <c r="NU16" s="167"/>
      <c r="NV16" s="167"/>
      <c r="NW16" s="167"/>
      <c r="NX16" s="167"/>
      <c r="NY16" s="167"/>
      <c r="NZ16" s="167"/>
      <c r="OA16" s="167"/>
      <c r="OB16" s="167"/>
      <c r="OC16" s="167"/>
      <c r="OD16" s="167"/>
      <c r="OE16" s="167"/>
      <c r="OF16" s="167"/>
      <c r="OG16" s="167"/>
      <c r="OH16" s="167"/>
      <c r="OI16" s="167"/>
      <c r="OJ16" s="167"/>
      <c r="OK16" s="167"/>
      <c r="OL16" s="167"/>
      <c r="OM16" s="167"/>
      <c r="ON16" s="167"/>
      <c r="OO16" s="167"/>
      <c r="OP16" s="167"/>
      <c r="OQ16" s="167"/>
      <c r="OR16" s="167"/>
      <c r="OS16" s="167"/>
      <c r="OT16" s="167"/>
      <c r="OU16" s="167"/>
      <c r="OV16" s="167"/>
      <c r="OW16" s="167"/>
      <c r="OX16" s="167"/>
      <c r="OY16" s="167"/>
      <c r="OZ16" s="167"/>
      <c r="PA16" s="167"/>
      <c r="PB16" s="167"/>
      <c r="PC16" s="167"/>
      <c r="PD16" s="167"/>
      <c r="PE16" s="167"/>
      <c r="PF16" s="167"/>
      <c r="PG16" s="167"/>
      <c r="PH16" s="167"/>
      <c r="PI16" s="167"/>
      <c r="PJ16" s="167"/>
      <c r="PK16" s="167"/>
      <c r="PL16" s="167"/>
      <c r="PM16" s="167"/>
      <c r="PN16" s="167"/>
      <c r="PO16" s="167"/>
      <c r="PP16" s="167"/>
      <c r="PQ16" s="167"/>
      <c r="PR16" s="167"/>
      <c r="PS16" s="167"/>
      <c r="PT16" s="167"/>
      <c r="PU16" s="167"/>
      <c r="PV16" s="167"/>
      <c r="PW16" s="167"/>
      <c r="PX16" s="167"/>
      <c r="PY16" s="167"/>
      <c r="PZ16" s="167"/>
      <c r="QA16" s="167"/>
      <c r="QB16" s="167"/>
      <c r="QC16" s="167"/>
      <c r="QD16" s="167"/>
      <c r="QE16" s="167"/>
      <c r="QF16" s="167"/>
      <c r="QG16" s="167"/>
      <c r="QH16" s="167"/>
      <c r="QI16" s="167"/>
      <c r="QJ16" s="167"/>
      <c r="QK16" s="167"/>
      <c r="QL16" s="167"/>
      <c r="QM16" s="167"/>
      <c r="QN16" s="167"/>
      <c r="QO16" s="167"/>
      <c r="QP16" s="167"/>
      <c r="QQ16" s="167"/>
      <c r="QR16" s="167"/>
      <c r="QS16" s="167"/>
      <c r="QT16" s="167"/>
      <c r="QU16" s="167"/>
      <c r="QV16" s="167"/>
      <c r="QW16" s="167"/>
      <c r="QX16" s="167"/>
      <c r="QY16" s="167"/>
      <c r="QZ16" s="167"/>
      <c r="RA16" s="167"/>
      <c r="RB16" s="167"/>
      <c r="RC16" s="167"/>
      <c r="RD16" s="167"/>
      <c r="RE16" s="167"/>
      <c r="RF16" s="167"/>
      <c r="RG16" s="167"/>
      <c r="RH16" s="167"/>
      <c r="RI16" s="167"/>
      <c r="RJ16" s="167"/>
      <c r="RK16" s="167"/>
      <c r="RL16" s="167"/>
      <c r="RM16" s="167"/>
      <c r="RN16" s="167"/>
      <c r="RO16" s="167"/>
      <c r="RP16" s="167"/>
      <c r="RQ16" s="167"/>
      <c r="RR16" s="167"/>
      <c r="RS16" s="167"/>
      <c r="RT16" s="167"/>
      <c r="RU16" s="167"/>
      <c r="RV16" s="167"/>
      <c r="RW16" s="167"/>
      <c r="RX16" s="167"/>
      <c r="RY16" s="167"/>
      <c r="RZ16" s="167"/>
      <c r="SA16" s="167"/>
      <c r="SB16" s="167"/>
      <c r="SC16" s="167"/>
      <c r="SD16" s="167"/>
      <c r="SE16" s="167"/>
      <c r="SF16" s="167"/>
      <c r="SG16" s="167"/>
      <c r="SH16" s="167"/>
      <c r="SI16" s="167"/>
      <c r="SJ16" s="167"/>
      <c r="SK16" s="167"/>
      <c r="SL16" s="167"/>
      <c r="SM16" s="167"/>
      <c r="SN16" s="167"/>
      <c r="SO16" s="167"/>
      <c r="SP16" s="167"/>
      <c r="SQ16" s="167"/>
      <c r="SR16" s="167"/>
      <c r="SS16" s="167"/>
      <c r="ST16" s="167"/>
      <c r="SU16" s="167"/>
      <c r="SV16" s="167"/>
      <c r="SW16" s="167"/>
      <c r="SX16" s="167"/>
      <c r="SY16" s="167"/>
      <c r="SZ16" s="167"/>
      <c r="TA16" s="167"/>
      <c r="TB16" s="167"/>
      <c r="TC16" s="167"/>
      <c r="TD16" s="167"/>
      <c r="TE16" s="167"/>
      <c r="TF16" s="167"/>
      <c r="TG16" s="167"/>
      <c r="TH16" s="167"/>
      <c r="TI16" s="167"/>
      <c r="TJ16" s="167"/>
      <c r="TK16" s="167"/>
      <c r="TL16" s="167"/>
      <c r="TM16" s="167"/>
      <c r="TN16" s="167"/>
      <c r="TO16" s="167"/>
      <c r="TP16" s="167"/>
      <c r="TQ16" s="167"/>
      <c r="TR16" s="167"/>
      <c r="TS16" s="167"/>
      <c r="TT16" s="167"/>
      <c r="TU16" s="167"/>
      <c r="TV16" s="167"/>
      <c r="TW16" s="167"/>
      <c r="TX16" s="167"/>
      <c r="TY16" s="167"/>
      <c r="TZ16" s="167"/>
      <c r="UA16" s="167"/>
      <c r="UB16" s="167"/>
      <c r="UC16" s="167"/>
      <c r="UD16" s="167"/>
      <c r="UE16" s="167"/>
      <c r="UF16" s="167"/>
      <c r="UG16" s="167"/>
      <c r="UH16" s="167"/>
      <c r="UI16" s="167"/>
      <c r="UJ16" s="167"/>
      <c r="UK16" s="167"/>
      <c r="UL16" s="167"/>
      <c r="UM16" s="167"/>
      <c r="UN16" s="167"/>
      <c r="UO16" s="167"/>
      <c r="UP16" s="167"/>
      <c r="UQ16" s="167"/>
      <c r="UR16" s="167"/>
      <c r="US16" s="167"/>
      <c r="UT16" s="167"/>
      <c r="UU16" s="167"/>
      <c r="UV16" s="167"/>
      <c r="UW16" s="167"/>
      <c r="UX16" s="167"/>
      <c r="UY16" s="167"/>
      <c r="UZ16" s="167"/>
      <c r="VA16" s="167"/>
      <c r="VB16" s="167"/>
      <c r="VC16" s="167"/>
      <c r="VD16" s="167"/>
      <c r="VE16" s="167"/>
      <c r="VF16" s="167"/>
      <c r="VG16" s="167"/>
      <c r="VH16" s="167"/>
      <c r="VI16" s="167"/>
      <c r="VJ16" s="167"/>
      <c r="VK16" s="167"/>
      <c r="VL16" s="167"/>
      <c r="VM16" s="167"/>
      <c r="VN16" s="167"/>
      <c r="VO16" s="167"/>
      <c r="VP16" s="167"/>
      <c r="VQ16" s="167"/>
      <c r="VR16" s="167"/>
      <c r="VS16" s="167"/>
      <c r="VT16" s="167"/>
      <c r="VU16" s="167"/>
      <c r="VV16" s="167"/>
      <c r="VW16" s="167"/>
      <c r="VX16" s="167"/>
      <c r="VY16" s="167"/>
      <c r="VZ16" s="167"/>
      <c r="WA16" s="167"/>
      <c r="WB16" s="167"/>
      <c r="WC16" s="167"/>
      <c r="WD16" s="167"/>
      <c r="WE16" s="167"/>
      <c r="WF16" s="167"/>
      <c r="WG16" s="167"/>
      <c r="WH16" s="167"/>
      <c r="WI16" s="167"/>
      <c r="WJ16" s="167"/>
      <c r="WK16" s="167"/>
      <c r="WL16" s="167"/>
      <c r="WM16" s="167"/>
      <c r="WN16" s="167"/>
      <c r="WO16" s="167"/>
      <c r="WP16" s="167"/>
      <c r="WQ16" s="167"/>
      <c r="WR16" s="167"/>
      <c r="WS16" s="167"/>
      <c r="WT16" s="167"/>
      <c r="WU16" s="167"/>
      <c r="WV16" s="167"/>
      <c r="WW16" s="167"/>
      <c r="WX16" s="167"/>
      <c r="WY16" s="167"/>
      <c r="WZ16" s="167"/>
      <c r="XA16" s="167"/>
      <c r="XB16" s="167"/>
      <c r="XC16" s="167"/>
      <c r="XD16" s="167"/>
      <c r="XE16" s="167"/>
      <c r="XF16" s="167"/>
      <c r="XG16" s="167"/>
      <c r="XH16" s="167"/>
      <c r="XI16" s="167"/>
      <c r="XJ16" s="167"/>
      <c r="XK16" s="167"/>
      <c r="XL16" s="167"/>
      <c r="XM16" s="167"/>
      <c r="XN16" s="167"/>
      <c r="XO16" s="167"/>
      <c r="XP16" s="167"/>
      <c r="XQ16" s="167"/>
      <c r="XR16" s="167"/>
      <c r="XS16" s="167"/>
      <c r="XT16" s="167"/>
      <c r="XU16" s="167"/>
      <c r="XV16" s="167"/>
      <c r="XW16" s="167"/>
      <c r="XX16" s="167"/>
      <c r="XY16" s="167"/>
      <c r="XZ16" s="167"/>
      <c r="YA16" s="167"/>
      <c r="YB16" s="167"/>
      <c r="YC16" s="167"/>
      <c r="YD16" s="167"/>
      <c r="YE16" s="167"/>
      <c r="YF16" s="167"/>
      <c r="YG16" s="167"/>
      <c r="YH16" s="167"/>
      <c r="YI16" s="167"/>
      <c r="YJ16" s="167"/>
      <c r="YK16" s="167"/>
      <c r="YL16" s="167"/>
      <c r="YM16" s="167"/>
      <c r="YN16" s="167"/>
      <c r="YO16" s="167"/>
      <c r="YP16" s="167"/>
      <c r="YQ16" s="167"/>
      <c r="YR16" s="167"/>
      <c r="YS16" s="167"/>
      <c r="YT16" s="167"/>
      <c r="YU16" s="167"/>
      <c r="YV16" s="167"/>
      <c r="YW16" s="167"/>
      <c r="YX16" s="167"/>
      <c r="YY16" s="167"/>
      <c r="YZ16" s="167"/>
      <c r="ZA16" s="167"/>
      <c r="ZB16" s="167"/>
      <c r="ZC16" s="167"/>
      <c r="ZD16" s="167"/>
      <c r="ZE16" s="167"/>
      <c r="ZF16" s="167"/>
      <c r="ZG16" s="167"/>
      <c r="ZH16" s="167"/>
      <c r="ZI16" s="167"/>
      <c r="ZJ16" s="167"/>
      <c r="ZK16" s="167"/>
      <c r="ZL16" s="167"/>
      <c r="ZM16" s="167"/>
      <c r="ZN16" s="167"/>
      <c r="ZO16" s="167"/>
      <c r="ZP16" s="167"/>
      <c r="ZQ16" s="167"/>
      <c r="ZR16" s="167"/>
      <c r="ZS16" s="167"/>
      <c r="ZT16" s="167"/>
      <c r="ZU16" s="167"/>
      <c r="ZV16" s="167"/>
      <c r="ZW16" s="167"/>
      <c r="ZX16" s="167"/>
      <c r="ZY16" s="167"/>
      <c r="ZZ16" s="167"/>
      <c r="AAA16" s="167"/>
      <c r="AAB16" s="167"/>
      <c r="AAC16" s="167"/>
      <c r="AAD16" s="167"/>
      <c r="AAE16" s="167"/>
      <c r="AAF16" s="167"/>
      <c r="AAG16" s="167"/>
      <c r="AAH16" s="167"/>
      <c r="AAI16" s="167"/>
      <c r="AAJ16" s="167"/>
      <c r="AAK16" s="167"/>
      <c r="AAL16" s="167"/>
      <c r="AAM16" s="167"/>
      <c r="AAN16" s="167"/>
      <c r="AAO16" s="167"/>
      <c r="AAP16" s="167"/>
      <c r="AAQ16" s="167"/>
      <c r="AAR16" s="167"/>
      <c r="AAS16" s="167"/>
      <c r="AAT16" s="167"/>
      <c r="AAU16" s="167"/>
      <c r="AAV16" s="167"/>
      <c r="AAW16" s="167"/>
      <c r="AAX16" s="167"/>
      <c r="AAY16" s="167"/>
      <c r="AAZ16" s="167"/>
      <c r="ABA16" s="167"/>
      <c r="ABB16" s="167"/>
      <c r="ABC16" s="167"/>
      <c r="ABD16" s="167"/>
      <c r="ABE16" s="167"/>
      <c r="ABF16" s="167"/>
      <c r="ABG16" s="167"/>
      <c r="ABH16" s="167"/>
      <c r="ABI16" s="167"/>
      <c r="ABJ16" s="167"/>
      <c r="ABK16" s="167"/>
      <c r="ABL16" s="167"/>
      <c r="ABM16" s="167"/>
      <c r="ABN16" s="167"/>
      <c r="ABO16" s="167"/>
      <c r="ABP16" s="167"/>
      <c r="ABQ16" s="167"/>
      <c r="ABR16" s="167"/>
      <c r="ABS16" s="167"/>
      <c r="ABT16" s="167"/>
      <c r="ABU16" s="167"/>
      <c r="ABV16" s="167"/>
      <c r="ABW16" s="167"/>
      <c r="ABX16" s="167"/>
      <c r="ABY16" s="167"/>
      <c r="ABZ16" s="167"/>
      <c r="ACA16" s="167"/>
      <c r="ACB16" s="167"/>
      <c r="ACC16" s="167"/>
      <c r="ACD16" s="167"/>
      <c r="ACE16" s="167"/>
      <c r="ACF16" s="167"/>
      <c r="ACG16" s="167"/>
      <c r="ACH16" s="167"/>
      <c r="ACI16" s="167"/>
      <c r="ACJ16" s="167"/>
      <c r="ACK16" s="167"/>
      <c r="ACL16" s="167"/>
      <c r="ACM16" s="167"/>
      <c r="ACN16" s="167"/>
      <c r="ACO16" s="167"/>
      <c r="ACP16" s="167"/>
      <c r="ACQ16" s="167"/>
      <c r="ACR16" s="167"/>
      <c r="ACS16" s="167"/>
      <c r="ACT16" s="167"/>
      <c r="ACU16" s="167"/>
      <c r="ACV16" s="167"/>
      <c r="ACW16" s="167"/>
      <c r="ACX16" s="167"/>
      <c r="ACY16" s="167"/>
      <c r="ACZ16" s="167"/>
      <c r="ADA16" s="167"/>
      <c r="ADB16" s="167"/>
      <c r="ADC16" s="167"/>
      <c r="ADD16" s="167"/>
      <c r="ADE16" s="167"/>
      <c r="ADF16" s="167"/>
      <c r="ADG16" s="167"/>
      <c r="ADH16" s="167"/>
      <c r="ADI16" s="167"/>
      <c r="ADJ16" s="167"/>
      <c r="ADK16" s="167"/>
      <c r="ADL16" s="167"/>
      <c r="ADM16" s="167"/>
      <c r="ADN16" s="167"/>
      <c r="ADO16" s="167"/>
      <c r="ADP16" s="167"/>
      <c r="ADQ16" s="167"/>
      <c r="ADR16" s="167"/>
      <c r="ADS16" s="167"/>
      <c r="ADT16" s="167"/>
      <c r="ADU16" s="167"/>
      <c r="ADV16" s="167"/>
      <c r="ADW16" s="167"/>
      <c r="ADX16" s="167"/>
      <c r="ADY16" s="167"/>
      <c r="ADZ16" s="167"/>
      <c r="AEA16" s="167"/>
      <c r="AEB16" s="167"/>
      <c r="AEC16" s="167"/>
      <c r="AED16" s="167"/>
      <c r="AEE16" s="167"/>
      <c r="AEF16" s="167"/>
      <c r="AEG16" s="167"/>
      <c r="AEH16" s="167"/>
      <c r="AEI16" s="167"/>
      <c r="AEJ16" s="167"/>
      <c r="AEK16" s="167"/>
      <c r="AEL16" s="167"/>
      <c r="AEM16" s="167"/>
      <c r="AEN16" s="167"/>
      <c r="AEO16" s="167"/>
      <c r="AEP16" s="167"/>
      <c r="AEQ16" s="167"/>
      <c r="AER16" s="167"/>
      <c r="AES16" s="167"/>
      <c r="AET16" s="167"/>
      <c r="AEU16" s="167"/>
      <c r="AEV16" s="167"/>
      <c r="AEW16" s="167"/>
      <c r="AEX16" s="167"/>
      <c r="AEY16" s="167"/>
      <c r="AEZ16" s="167"/>
      <c r="AFA16" s="167"/>
      <c r="AFB16" s="167"/>
      <c r="AFC16" s="167"/>
      <c r="AFD16" s="167"/>
      <c r="AFE16" s="167"/>
      <c r="AFF16" s="167"/>
      <c r="AFG16" s="167"/>
      <c r="AFH16" s="167"/>
      <c r="AFI16" s="167"/>
      <c r="AFJ16" s="167"/>
      <c r="AFK16" s="167"/>
      <c r="AFL16" s="167"/>
      <c r="AFM16" s="167"/>
      <c r="AFN16" s="167"/>
      <c r="AFO16" s="167"/>
      <c r="AFP16" s="167"/>
      <c r="AFQ16" s="167"/>
      <c r="AFR16" s="167"/>
      <c r="AFS16" s="167"/>
      <c r="AFT16" s="167"/>
      <c r="AFU16" s="167"/>
      <c r="AFV16" s="167"/>
      <c r="AFW16" s="167"/>
      <c r="AFX16" s="167"/>
      <c r="AFY16" s="167"/>
      <c r="AFZ16" s="167"/>
      <c r="AGA16" s="167"/>
      <c r="AGB16" s="167"/>
      <c r="AGC16" s="167"/>
      <c r="AGD16" s="167"/>
      <c r="AGE16" s="167"/>
      <c r="AGF16" s="167"/>
      <c r="AGG16" s="167"/>
      <c r="AGH16" s="167"/>
      <c r="AGI16" s="167"/>
      <c r="AGJ16" s="167"/>
      <c r="AGK16" s="167"/>
      <c r="AGL16" s="167"/>
      <c r="AGM16" s="167"/>
      <c r="AGN16" s="167"/>
      <c r="AGO16" s="167"/>
      <c r="AGP16" s="167"/>
      <c r="AGQ16" s="167"/>
      <c r="AGR16" s="167"/>
      <c r="AGS16" s="167"/>
      <c r="AGT16" s="167"/>
      <c r="AGU16" s="167"/>
      <c r="AGV16" s="167"/>
      <c r="AGW16" s="167"/>
      <c r="AGX16" s="167"/>
      <c r="AGY16" s="167"/>
      <c r="AGZ16" s="167"/>
      <c r="AHA16" s="167"/>
      <c r="AHB16" s="167"/>
      <c r="AHC16" s="167"/>
      <c r="AHD16" s="167"/>
      <c r="AHE16" s="167"/>
      <c r="AHF16" s="167"/>
      <c r="AHG16" s="167"/>
      <c r="AHH16" s="167"/>
      <c r="AHI16" s="167"/>
      <c r="AHJ16" s="167"/>
      <c r="AHK16" s="167"/>
      <c r="AHL16" s="167"/>
      <c r="AHM16" s="167"/>
      <c r="AHN16" s="167"/>
      <c r="AHO16" s="167"/>
      <c r="AHP16" s="167"/>
      <c r="AHQ16" s="167"/>
      <c r="AHR16" s="167"/>
      <c r="AHS16" s="167"/>
      <c r="AHT16" s="167"/>
      <c r="AHU16" s="167"/>
      <c r="AHV16" s="167"/>
      <c r="AHW16" s="167"/>
      <c r="AHX16" s="167"/>
      <c r="AHY16" s="167"/>
      <c r="AHZ16" s="167"/>
      <c r="AIA16" s="167"/>
      <c r="AIB16" s="167"/>
      <c r="AIC16" s="167"/>
      <c r="AID16" s="167"/>
      <c r="AIE16" s="167"/>
      <c r="AIF16" s="167"/>
      <c r="AIG16" s="167"/>
      <c r="AIH16" s="167"/>
      <c r="AII16" s="167"/>
      <c r="AIJ16" s="167"/>
      <c r="AIK16" s="167"/>
      <c r="AIL16" s="167"/>
      <c r="AIM16" s="167"/>
      <c r="AIN16" s="167"/>
      <c r="AIO16" s="167"/>
      <c r="AIP16" s="167"/>
      <c r="AIQ16" s="167"/>
      <c r="AIR16" s="167"/>
      <c r="AIS16" s="167"/>
      <c r="AIT16" s="167"/>
      <c r="AIU16" s="167"/>
      <c r="AIV16" s="167"/>
      <c r="AIW16" s="167"/>
      <c r="AIX16" s="167"/>
      <c r="AIY16" s="167"/>
      <c r="AIZ16" s="167"/>
      <c r="AJA16" s="167"/>
      <c r="AJB16" s="167"/>
      <c r="AJC16" s="167"/>
      <c r="AJD16" s="167"/>
      <c r="AJE16" s="167"/>
      <c r="AJF16" s="167"/>
      <c r="AJG16" s="167"/>
      <c r="AJH16" s="167"/>
      <c r="AJI16" s="167"/>
      <c r="AJJ16" s="167"/>
      <c r="AJK16" s="167"/>
      <c r="AJL16" s="167"/>
      <c r="AJM16" s="167"/>
      <c r="AJN16" s="167"/>
      <c r="AJO16" s="167"/>
      <c r="AJP16" s="167"/>
      <c r="AJQ16" s="167"/>
      <c r="AJR16" s="167"/>
      <c r="AJS16" s="167"/>
      <c r="AJT16" s="167"/>
      <c r="AJU16" s="167"/>
      <c r="AJV16" s="167"/>
      <c r="AJW16" s="167"/>
      <c r="AJX16" s="167"/>
      <c r="AJY16" s="167"/>
      <c r="AJZ16" s="167"/>
      <c r="AKA16" s="167"/>
      <c r="AKB16" s="167"/>
      <c r="AKC16" s="167"/>
      <c r="AKD16" s="167"/>
      <c r="AKE16" s="167"/>
      <c r="AKF16" s="167"/>
      <c r="AKG16" s="167"/>
      <c r="AKH16" s="167"/>
      <c r="AKI16" s="167"/>
      <c r="AKJ16" s="167"/>
      <c r="AKK16" s="167"/>
      <c r="AKL16" s="167"/>
      <c r="AKM16" s="167"/>
      <c r="AKN16" s="167"/>
      <c r="AKO16" s="167"/>
      <c r="AKP16" s="167"/>
      <c r="AKQ16" s="167"/>
      <c r="AKR16" s="167"/>
      <c r="AKS16" s="167"/>
      <c r="AKT16" s="167"/>
      <c r="AKU16" s="167"/>
      <c r="AKV16" s="167"/>
      <c r="AKW16" s="167"/>
      <c r="AKX16" s="167"/>
      <c r="AKY16" s="167"/>
      <c r="AKZ16" s="167"/>
      <c r="ALA16" s="167"/>
      <c r="ALB16" s="167"/>
      <c r="ALC16" s="167"/>
      <c r="ALD16" s="167"/>
      <c r="ALE16" s="167"/>
      <c r="ALF16" s="167"/>
      <c r="ALG16" s="167"/>
      <c r="ALH16" s="167"/>
      <c r="ALI16" s="167"/>
      <c r="ALJ16" s="167"/>
      <c r="ALK16" s="167"/>
      <c r="ALL16" s="167"/>
      <c r="ALM16" s="167"/>
      <c r="ALN16" s="167"/>
      <c r="ALO16" s="167"/>
      <c r="ALP16" s="167"/>
      <c r="ALQ16" s="167"/>
      <c r="ALR16" s="167"/>
      <c r="ALS16" s="167"/>
      <c r="ALT16" s="167"/>
      <c r="ALU16" s="167"/>
      <c r="ALV16" s="167"/>
      <c r="ALW16" s="167"/>
      <c r="ALX16" s="167"/>
      <c r="ALY16" s="167"/>
      <c r="ALZ16" s="167"/>
      <c r="AMA16" s="167"/>
      <c r="AMB16" s="167"/>
      <c r="AMC16" s="167"/>
      <c r="AMD16" s="167"/>
      <c r="AME16" s="167"/>
      <c r="AMF16" s="167"/>
      <c r="AMG16" s="167"/>
      <c r="AMH16" s="167"/>
      <c r="AMI16" s="167"/>
    </row>
    <row r="17" spans="1:1024" s="168" customFormat="1" ht="100.5" customHeight="1">
      <c r="A17" s="154">
        <v>14</v>
      </c>
      <c r="B17" s="170" t="s">
        <v>129</v>
      </c>
      <c r="C17" s="171" t="s">
        <v>102</v>
      </c>
      <c r="D17" s="171" t="s">
        <v>4</v>
      </c>
      <c r="E17" s="172" t="s">
        <v>168</v>
      </c>
      <c r="F17" s="173" t="s">
        <v>230</v>
      </c>
      <c r="G17" s="174">
        <v>2</v>
      </c>
      <c r="H17" s="171">
        <v>2</v>
      </c>
      <c r="I17" s="175" t="s">
        <v>3</v>
      </c>
      <c r="J17" s="176">
        <v>14472</v>
      </c>
      <c r="K17" s="176">
        <v>1392.72</v>
      </c>
      <c r="L17" s="176">
        <v>15864.72</v>
      </c>
      <c r="M17" s="176">
        <v>34732</v>
      </c>
      <c r="N17" s="177" t="s">
        <v>94</v>
      </c>
      <c r="O17" s="171">
        <v>3</v>
      </c>
      <c r="P17" s="171">
        <v>3</v>
      </c>
      <c r="Q17" s="178">
        <f t="shared" si="6"/>
        <v>1</v>
      </c>
      <c r="R17" s="179" t="s">
        <v>131</v>
      </c>
      <c r="S17" s="180" t="s">
        <v>132</v>
      </c>
      <c r="T17" s="176">
        <v>9532.4</v>
      </c>
      <c r="U17" s="176">
        <v>944.58</v>
      </c>
      <c r="V17" s="176">
        <v>10476.98</v>
      </c>
      <c r="W17" s="181">
        <f t="shared" si="7"/>
        <v>0.33960511121532555</v>
      </c>
      <c r="X17" s="182">
        <v>45484</v>
      </c>
      <c r="Y17" s="166" t="s">
        <v>164</v>
      </c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  <c r="IV17" s="167"/>
      <c r="IW17" s="167"/>
      <c r="IX17" s="167"/>
      <c r="IY17" s="167"/>
      <c r="IZ17" s="167"/>
      <c r="JA17" s="167"/>
      <c r="JB17" s="167"/>
      <c r="JC17" s="167"/>
      <c r="JD17" s="167"/>
      <c r="JE17" s="167"/>
      <c r="JF17" s="167"/>
      <c r="JG17" s="167"/>
      <c r="JH17" s="167"/>
      <c r="JI17" s="167"/>
      <c r="JJ17" s="167"/>
      <c r="JK17" s="167"/>
      <c r="JL17" s="167"/>
      <c r="JM17" s="167"/>
      <c r="JN17" s="167"/>
      <c r="JO17" s="167"/>
      <c r="JP17" s="167"/>
      <c r="JQ17" s="167"/>
      <c r="JR17" s="167"/>
      <c r="JS17" s="167"/>
      <c r="JT17" s="167"/>
      <c r="JU17" s="167"/>
      <c r="JV17" s="167"/>
      <c r="JW17" s="167"/>
      <c r="JX17" s="167"/>
      <c r="JY17" s="167"/>
      <c r="JZ17" s="167"/>
      <c r="KA17" s="167"/>
      <c r="KB17" s="167"/>
      <c r="KC17" s="167"/>
      <c r="KD17" s="167"/>
      <c r="KE17" s="167"/>
      <c r="KF17" s="167"/>
      <c r="KG17" s="167"/>
      <c r="KH17" s="167"/>
      <c r="KI17" s="167"/>
      <c r="KJ17" s="167"/>
      <c r="KK17" s="167"/>
      <c r="KL17" s="167"/>
      <c r="KM17" s="167"/>
      <c r="KN17" s="167"/>
      <c r="KO17" s="167"/>
      <c r="KP17" s="167"/>
      <c r="KQ17" s="167"/>
      <c r="KR17" s="167"/>
      <c r="KS17" s="167"/>
      <c r="KT17" s="167"/>
      <c r="KU17" s="167"/>
      <c r="KV17" s="167"/>
      <c r="KW17" s="167"/>
      <c r="KX17" s="167"/>
      <c r="KY17" s="167"/>
      <c r="KZ17" s="167"/>
      <c r="LA17" s="167"/>
      <c r="LB17" s="167"/>
      <c r="LC17" s="167"/>
      <c r="LD17" s="167"/>
      <c r="LE17" s="167"/>
      <c r="LF17" s="167"/>
      <c r="LG17" s="167"/>
      <c r="LH17" s="167"/>
      <c r="LI17" s="167"/>
      <c r="LJ17" s="167"/>
      <c r="LK17" s="167"/>
      <c r="LL17" s="167"/>
      <c r="LM17" s="167"/>
      <c r="LN17" s="167"/>
      <c r="LO17" s="167"/>
      <c r="LP17" s="167"/>
      <c r="LQ17" s="167"/>
      <c r="LR17" s="167"/>
      <c r="LS17" s="167"/>
      <c r="LT17" s="167"/>
      <c r="LU17" s="167"/>
      <c r="LV17" s="167"/>
      <c r="LW17" s="167"/>
      <c r="LX17" s="167"/>
      <c r="LY17" s="167"/>
      <c r="LZ17" s="167"/>
      <c r="MA17" s="167"/>
      <c r="MB17" s="167"/>
      <c r="MC17" s="167"/>
      <c r="MD17" s="167"/>
      <c r="ME17" s="167"/>
      <c r="MF17" s="167"/>
      <c r="MG17" s="167"/>
      <c r="MH17" s="167"/>
      <c r="MI17" s="167"/>
      <c r="MJ17" s="167"/>
      <c r="MK17" s="167"/>
      <c r="ML17" s="167"/>
      <c r="MM17" s="167"/>
      <c r="MN17" s="167"/>
      <c r="MO17" s="167"/>
      <c r="MP17" s="167"/>
      <c r="MQ17" s="167"/>
      <c r="MR17" s="167"/>
      <c r="MS17" s="167"/>
      <c r="MT17" s="167"/>
      <c r="MU17" s="167"/>
      <c r="MV17" s="167"/>
      <c r="MW17" s="167"/>
      <c r="MX17" s="167"/>
      <c r="MY17" s="167"/>
      <c r="MZ17" s="167"/>
      <c r="NA17" s="167"/>
      <c r="NB17" s="167"/>
      <c r="NC17" s="167"/>
      <c r="ND17" s="167"/>
      <c r="NE17" s="167"/>
      <c r="NF17" s="167"/>
      <c r="NG17" s="167"/>
      <c r="NH17" s="167"/>
      <c r="NI17" s="167"/>
      <c r="NJ17" s="167"/>
      <c r="NK17" s="167"/>
      <c r="NL17" s="167"/>
      <c r="NM17" s="167"/>
      <c r="NN17" s="167"/>
      <c r="NO17" s="167"/>
      <c r="NP17" s="167"/>
      <c r="NQ17" s="167"/>
      <c r="NR17" s="167"/>
      <c r="NS17" s="167"/>
      <c r="NT17" s="167"/>
      <c r="NU17" s="167"/>
      <c r="NV17" s="167"/>
      <c r="NW17" s="167"/>
      <c r="NX17" s="167"/>
      <c r="NY17" s="167"/>
      <c r="NZ17" s="167"/>
      <c r="OA17" s="167"/>
      <c r="OB17" s="167"/>
      <c r="OC17" s="167"/>
      <c r="OD17" s="167"/>
      <c r="OE17" s="167"/>
      <c r="OF17" s="167"/>
      <c r="OG17" s="167"/>
      <c r="OH17" s="167"/>
      <c r="OI17" s="167"/>
      <c r="OJ17" s="167"/>
      <c r="OK17" s="167"/>
      <c r="OL17" s="167"/>
      <c r="OM17" s="167"/>
      <c r="ON17" s="167"/>
      <c r="OO17" s="167"/>
      <c r="OP17" s="167"/>
      <c r="OQ17" s="167"/>
      <c r="OR17" s="167"/>
      <c r="OS17" s="167"/>
      <c r="OT17" s="167"/>
      <c r="OU17" s="167"/>
      <c r="OV17" s="167"/>
      <c r="OW17" s="167"/>
      <c r="OX17" s="167"/>
      <c r="OY17" s="167"/>
      <c r="OZ17" s="167"/>
      <c r="PA17" s="167"/>
      <c r="PB17" s="167"/>
      <c r="PC17" s="167"/>
      <c r="PD17" s="167"/>
      <c r="PE17" s="167"/>
      <c r="PF17" s="167"/>
      <c r="PG17" s="167"/>
      <c r="PH17" s="167"/>
      <c r="PI17" s="167"/>
      <c r="PJ17" s="167"/>
      <c r="PK17" s="167"/>
      <c r="PL17" s="167"/>
      <c r="PM17" s="167"/>
      <c r="PN17" s="167"/>
      <c r="PO17" s="167"/>
      <c r="PP17" s="167"/>
      <c r="PQ17" s="167"/>
      <c r="PR17" s="167"/>
      <c r="PS17" s="167"/>
      <c r="PT17" s="167"/>
      <c r="PU17" s="167"/>
      <c r="PV17" s="167"/>
      <c r="PW17" s="167"/>
      <c r="PX17" s="167"/>
      <c r="PY17" s="167"/>
      <c r="PZ17" s="167"/>
      <c r="QA17" s="167"/>
      <c r="QB17" s="167"/>
      <c r="QC17" s="167"/>
      <c r="QD17" s="167"/>
      <c r="QE17" s="167"/>
      <c r="QF17" s="167"/>
      <c r="QG17" s="167"/>
      <c r="QH17" s="167"/>
      <c r="QI17" s="167"/>
      <c r="QJ17" s="167"/>
      <c r="QK17" s="167"/>
      <c r="QL17" s="167"/>
      <c r="QM17" s="167"/>
      <c r="QN17" s="167"/>
      <c r="QO17" s="167"/>
      <c r="QP17" s="167"/>
      <c r="QQ17" s="167"/>
      <c r="QR17" s="167"/>
      <c r="QS17" s="167"/>
      <c r="QT17" s="167"/>
      <c r="QU17" s="167"/>
      <c r="QV17" s="167"/>
      <c r="QW17" s="167"/>
      <c r="QX17" s="167"/>
      <c r="QY17" s="167"/>
      <c r="QZ17" s="167"/>
      <c r="RA17" s="167"/>
      <c r="RB17" s="167"/>
      <c r="RC17" s="167"/>
      <c r="RD17" s="167"/>
      <c r="RE17" s="167"/>
      <c r="RF17" s="167"/>
      <c r="RG17" s="167"/>
      <c r="RH17" s="167"/>
      <c r="RI17" s="167"/>
      <c r="RJ17" s="167"/>
      <c r="RK17" s="167"/>
      <c r="RL17" s="167"/>
      <c r="RM17" s="167"/>
      <c r="RN17" s="167"/>
      <c r="RO17" s="167"/>
      <c r="RP17" s="167"/>
      <c r="RQ17" s="167"/>
      <c r="RR17" s="167"/>
      <c r="RS17" s="167"/>
      <c r="RT17" s="167"/>
      <c r="RU17" s="167"/>
      <c r="RV17" s="167"/>
      <c r="RW17" s="167"/>
      <c r="RX17" s="167"/>
      <c r="RY17" s="167"/>
      <c r="RZ17" s="167"/>
      <c r="SA17" s="167"/>
      <c r="SB17" s="167"/>
      <c r="SC17" s="167"/>
      <c r="SD17" s="167"/>
      <c r="SE17" s="167"/>
      <c r="SF17" s="167"/>
      <c r="SG17" s="167"/>
      <c r="SH17" s="167"/>
      <c r="SI17" s="167"/>
      <c r="SJ17" s="167"/>
      <c r="SK17" s="167"/>
      <c r="SL17" s="167"/>
      <c r="SM17" s="167"/>
      <c r="SN17" s="167"/>
      <c r="SO17" s="167"/>
      <c r="SP17" s="167"/>
      <c r="SQ17" s="167"/>
      <c r="SR17" s="167"/>
      <c r="SS17" s="167"/>
      <c r="ST17" s="167"/>
      <c r="SU17" s="167"/>
      <c r="SV17" s="167"/>
      <c r="SW17" s="167"/>
      <c r="SX17" s="167"/>
      <c r="SY17" s="167"/>
      <c r="SZ17" s="167"/>
      <c r="TA17" s="167"/>
      <c r="TB17" s="167"/>
      <c r="TC17" s="167"/>
      <c r="TD17" s="167"/>
      <c r="TE17" s="167"/>
      <c r="TF17" s="167"/>
      <c r="TG17" s="167"/>
      <c r="TH17" s="167"/>
      <c r="TI17" s="167"/>
      <c r="TJ17" s="167"/>
      <c r="TK17" s="167"/>
      <c r="TL17" s="167"/>
      <c r="TM17" s="167"/>
      <c r="TN17" s="167"/>
      <c r="TO17" s="167"/>
      <c r="TP17" s="167"/>
      <c r="TQ17" s="167"/>
      <c r="TR17" s="167"/>
      <c r="TS17" s="167"/>
      <c r="TT17" s="167"/>
      <c r="TU17" s="167"/>
      <c r="TV17" s="167"/>
      <c r="TW17" s="167"/>
      <c r="TX17" s="167"/>
      <c r="TY17" s="167"/>
      <c r="TZ17" s="167"/>
      <c r="UA17" s="167"/>
      <c r="UB17" s="167"/>
      <c r="UC17" s="167"/>
      <c r="UD17" s="167"/>
      <c r="UE17" s="167"/>
      <c r="UF17" s="167"/>
      <c r="UG17" s="167"/>
      <c r="UH17" s="167"/>
      <c r="UI17" s="167"/>
      <c r="UJ17" s="167"/>
      <c r="UK17" s="167"/>
      <c r="UL17" s="167"/>
      <c r="UM17" s="167"/>
      <c r="UN17" s="167"/>
      <c r="UO17" s="167"/>
      <c r="UP17" s="167"/>
      <c r="UQ17" s="167"/>
      <c r="UR17" s="167"/>
      <c r="US17" s="167"/>
      <c r="UT17" s="167"/>
      <c r="UU17" s="167"/>
      <c r="UV17" s="167"/>
      <c r="UW17" s="167"/>
      <c r="UX17" s="167"/>
      <c r="UY17" s="167"/>
      <c r="UZ17" s="167"/>
      <c r="VA17" s="167"/>
      <c r="VB17" s="167"/>
      <c r="VC17" s="167"/>
      <c r="VD17" s="167"/>
      <c r="VE17" s="167"/>
      <c r="VF17" s="167"/>
      <c r="VG17" s="167"/>
      <c r="VH17" s="167"/>
      <c r="VI17" s="167"/>
      <c r="VJ17" s="167"/>
      <c r="VK17" s="167"/>
      <c r="VL17" s="167"/>
      <c r="VM17" s="167"/>
      <c r="VN17" s="167"/>
      <c r="VO17" s="167"/>
      <c r="VP17" s="167"/>
      <c r="VQ17" s="167"/>
      <c r="VR17" s="167"/>
      <c r="VS17" s="167"/>
      <c r="VT17" s="167"/>
      <c r="VU17" s="167"/>
      <c r="VV17" s="167"/>
      <c r="VW17" s="167"/>
      <c r="VX17" s="167"/>
      <c r="VY17" s="167"/>
      <c r="VZ17" s="167"/>
      <c r="WA17" s="167"/>
      <c r="WB17" s="167"/>
      <c r="WC17" s="167"/>
      <c r="WD17" s="167"/>
      <c r="WE17" s="167"/>
      <c r="WF17" s="167"/>
      <c r="WG17" s="167"/>
      <c r="WH17" s="167"/>
      <c r="WI17" s="167"/>
      <c r="WJ17" s="167"/>
      <c r="WK17" s="167"/>
      <c r="WL17" s="167"/>
      <c r="WM17" s="167"/>
      <c r="WN17" s="167"/>
      <c r="WO17" s="167"/>
      <c r="WP17" s="167"/>
      <c r="WQ17" s="167"/>
      <c r="WR17" s="167"/>
      <c r="WS17" s="167"/>
      <c r="WT17" s="167"/>
      <c r="WU17" s="167"/>
      <c r="WV17" s="167"/>
      <c r="WW17" s="167"/>
      <c r="WX17" s="167"/>
      <c r="WY17" s="167"/>
      <c r="WZ17" s="167"/>
      <c r="XA17" s="167"/>
      <c r="XB17" s="167"/>
      <c r="XC17" s="167"/>
      <c r="XD17" s="167"/>
      <c r="XE17" s="167"/>
      <c r="XF17" s="167"/>
      <c r="XG17" s="167"/>
      <c r="XH17" s="167"/>
      <c r="XI17" s="167"/>
      <c r="XJ17" s="167"/>
      <c r="XK17" s="167"/>
      <c r="XL17" s="167"/>
      <c r="XM17" s="167"/>
      <c r="XN17" s="167"/>
      <c r="XO17" s="167"/>
      <c r="XP17" s="167"/>
      <c r="XQ17" s="167"/>
      <c r="XR17" s="167"/>
      <c r="XS17" s="167"/>
      <c r="XT17" s="167"/>
      <c r="XU17" s="167"/>
      <c r="XV17" s="167"/>
      <c r="XW17" s="167"/>
      <c r="XX17" s="167"/>
      <c r="XY17" s="167"/>
      <c r="XZ17" s="167"/>
      <c r="YA17" s="167"/>
      <c r="YB17" s="167"/>
      <c r="YC17" s="167"/>
      <c r="YD17" s="167"/>
      <c r="YE17" s="167"/>
      <c r="YF17" s="167"/>
      <c r="YG17" s="167"/>
      <c r="YH17" s="167"/>
      <c r="YI17" s="167"/>
      <c r="YJ17" s="167"/>
      <c r="YK17" s="167"/>
      <c r="YL17" s="167"/>
      <c r="YM17" s="167"/>
      <c r="YN17" s="167"/>
      <c r="YO17" s="167"/>
      <c r="YP17" s="167"/>
      <c r="YQ17" s="167"/>
      <c r="YR17" s="167"/>
      <c r="YS17" s="167"/>
      <c r="YT17" s="167"/>
      <c r="YU17" s="167"/>
      <c r="YV17" s="167"/>
      <c r="YW17" s="167"/>
      <c r="YX17" s="167"/>
      <c r="YY17" s="167"/>
      <c r="YZ17" s="167"/>
      <c r="ZA17" s="167"/>
      <c r="ZB17" s="167"/>
      <c r="ZC17" s="167"/>
      <c r="ZD17" s="167"/>
      <c r="ZE17" s="167"/>
      <c r="ZF17" s="167"/>
      <c r="ZG17" s="167"/>
      <c r="ZH17" s="167"/>
      <c r="ZI17" s="167"/>
      <c r="ZJ17" s="167"/>
      <c r="ZK17" s="167"/>
      <c r="ZL17" s="167"/>
      <c r="ZM17" s="167"/>
      <c r="ZN17" s="167"/>
      <c r="ZO17" s="167"/>
      <c r="ZP17" s="167"/>
      <c r="ZQ17" s="167"/>
      <c r="ZR17" s="167"/>
      <c r="ZS17" s="167"/>
      <c r="ZT17" s="167"/>
      <c r="ZU17" s="167"/>
      <c r="ZV17" s="167"/>
      <c r="ZW17" s="167"/>
      <c r="ZX17" s="167"/>
      <c r="ZY17" s="167"/>
      <c r="ZZ17" s="167"/>
      <c r="AAA17" s="167"/>
      <c r="AAB17" s="167"/>
      <c r="AAC17" s="167"/>
      <c r="AAD17" s="167"/>
      <c r="AAE17" s="167"/>
      <c r="AAF17" s="167"/>
      <c r="AAG17" s="167"/>
      <c r="AAH17" s="167"/>
      <c r="AAI17" s="167"/>
      <c r="AAJ17" s="167"/>
      <c r="AAK17" s="167"/>
      <c r="AAL17" s="167"/>
      <c r="AAM17" s="167"/>
      <c r="AAN17" s="167"/>
      <c r="AAO17" s="167"/>
      <c r="AAP17" s="167"/>
      <c r="AAQ17" s="167"/>
      <c r="AAR17" s="167"/>
      <c r="AAS17" s="167"/>
      <c r="AAT17" s="167"/>
      <c r="AAU17" s="167"/>
      <c r="AAV17" s="167"/>
      <c r="AAW17" s="167"/>
      <c r="AAX17" s="167"/>
      <c r="AAY17" s="167"/>
      <c r="AAZ17" s="167"/>
      <c r="ABA17" s="167"/>
      <c r="ABB17" s="167"/>
      <c r="ABC17" s="167"/>
      <c r="ABD17" s="167"/>
      <c r="ABE17" s="167"/>
      <c r="ABF17" s="167"/>
      <c r="ABG17" s="167"/>
      <c r="ABH17" s="167"/>
      <c r="ABI17" s="167"/>
      <c r="ABJ17" s="167"/>
      <c r="ABK17" s="167"/>
      <c r="ABL17" s="167"/>
      <c r="ABM17" s="167"/>
      <c r="ABN17" s="167"/>
      <c r="ABO17" s="167"/>
      <c r="ABP17" s="167"/>
      <c r="ABQ17" s="167"/>
      <c r="ABR17" s="167"/>
      <c r="ABS17" s="167"/>
      <c r="ABT17" s="167"/>
      <c r="ABU17" s="167"/>
      <c r="ABV17" s="167"/>
      <c r="ABW17" s="167"/>
      <c r="ABX17" s="167"/>
      <c r="ABY17" s="167"/>
      <c r="ABZ17" s="167"/>
      <c r="ACA17" s="167"/>
      <c r="ACB17" s="167"/>
      <c r="ACC17" s="167"/>
      <c r="ACD17" s="167"/>
      <c r="ACE17" s="167"/>
      <c r="ACF17" s="167"/>
      <c r="ACG17" s="167"/>
      <c r="ACH17" s="167"/>
      <c r="ACI17" s="167"/>
      <c r="ACJ17" s="167"/>
      <c r="ACK17" s="167"/>
      <c r="ACL17" s="167"/>
      <c r="ACM17" s="167"/>
      <c r="ACN17" s="167"/>
      <c r="ACO17" s="167"/>
      <c r="ACP17" s="167"/>
      <c r="ACQ17" s="167"/>
      <c r="ACR17" s="167"/>
      <c r="ACS17" s="167"/>
      <c r="ACT17" s="167"/>
      <c r="ACU17" s="167"/>
      <c r="ACV17" s="167"/>
      <c r="ACW17" s="167"/>
      <c r="ACX17" s="167"/>
      <c r="ACY17" s="167"/>
      <c r="ACZ17" s="167"/>
      <c r="ADA17" s="167"/>
      <c r="ADB17" s="167"/>
      <c r="ADC17" s="167"/>
      <c r="ADD17" s="167"/>
      <c r="ADE17" s="167"/>
      <c r="ADF17" s="167"/>
      <c r="ADG17" s="167"/>
      <c r="ADH17" s="167"/>
      <c r="ADI17" s="167"/>
      <c r="ADJ17" s="167"/>
      <c r="ADK17" s="167"/>
      <c r="ADL17" s="167"/>
      <c r="ADM17" s="167"/>
      <c r="ADN17" s="167"/>
      <c r="ADO17" s="167"/>
      <c r="ADP17" s="167"/>
      <c r="ADQ17" s="167"/>
      <c r="ADR17" s="167"/>
      <c r="ADS17" s="167"/>
      <c r="ADT17" s="167"/>
      <c r="ADU17" s="167"/>
      <c r="ADV17" s="167"/>
      <c r="ADW17" s="167"/>
      <c r="ADX17" s="167"/>
      <c r="ADY17" s="167"/>
      <c r="ADZ17" s="167"/>
      <c r="AEA17" s="167"/>
      <c r="AEB17" s="167"/>
      <c r="AEC17" s="167"/>
      <c r="AED17" s="167"/>
      <c r="AEE17" s="167"/>
      <c r="AEF17" s="167"/>
      <c r="AEG17" s="167"/>
      <c r="AEH17" s="167"/>
      <c r="AEI17" s="167"/>
      <c r="AEJ17" s="167"/>
      <c r="AEK17" s="167"/>
      <c r="AEL17" s="167"/>
      <c r="AEM17" s="167"/>
      <c r="AEN17" s="167"/>
      <c r="AEO17" s="167"/>
      <c r="AEP17" s="167"/>
      <c r="AEQ17" s="167"/>
      <c r="AER17" s="167"/>
      <c r="AES17" s="167"/>
      <c r="AET17" s="167"/>
      <c r="AEU17" s="167"/>
      <c r="AEV17" s="167"/>
      <c r="AEW17" s="167"/>
      <c r="AEX17" s="167"/>
      <c r="AEY17" s="167"/>
      <c r="AEZ17" s="167"/>
      <c r="AFA17" s="167"/>
      <c r="AFB17" s="167"/>
      <c r="AFC17" s="167"/>
      <c r="AFD17" s="167"/>
      <c r="AFE17" s="167"/>
      <c r="AFF17" s="167"/>
      <c r="AFG17" s="167"/>
      <c r="AFH17" s="167"/>
      <c r="AFI17" s="167"/>
      <c r="AFJ17" s="167"/>
      <c r="AFK17" s="167"/>
      <c r="AFL17" s="167"/>
      <c r="AFM17" s="167"/>
      <c r="AFN17" s="167"/>
      <c r="AFO17" s="167"/>
      <c r="AFP17" s="167"/>
      <c r="AFQ17" s="167"/>
      <c r="AFR17" s="167"/>
      <c r="AFS17" s="167"/>
      <c r="AFT17" s="167"/>
      <c r="AFU17" s="167"/>
      <c r="AFV17" s="167"/>
      <c r="AFW17" s="167"/>
      <c r="AFX17" s="167"/>
      <c r="AFY17" s="167"/>
      <c r="AFZ17" s="167"/>
      <c r="AGA17" s="167"/>
      <c r="AGB17" s="167"/>
      <c r="AGC17" s="167"/>
      <c r="AGD17" s="167"/>
      <c r="AGE17" s="167"/>
      <c r="AGF17" s="167"/>
      <c r="AGG17" s="167"/>
      <c r="AGH17" s="167"/>
      <c r="AGI17" s="167"/>
      <c r="AGJ17" s="167"/>
      <c r="AGK17" s="167"/>
      <c r="AGL17" s="167"/>
      <c r="AGM17" s="167"/>
      <c r="AGN17" s="167"/>
      <c r="AGO17" s="167"/>
      <c r="AGP17" s="167"/>
      <c r="AGQ17" s="167"/>
      <c r="AGR17" s="167"/>
      <c r="AGS17" s="167"/>
      <c r="AGT17" s="167"/>
      <c r="AGU17" s="167"/>
      <c r="AGV17" s="167"/>
      <c r="AGW17" s="167"/>
      <c r="AGX17" s="167"/>
      <c r="AGY17" s="167"/>
      <c r="AGZ17" s="167"/>
      <c r="AHA17" s="167"/>
      <c r="AHB17" s="167"/>
      <c r="AHC17" s="167"/>
      <c r="AHD17" s="167"/>
      <c r="AHE17" s="167"/>
      <c r="AHF17" s="167"/>
      <c r="AHG17" s="167"/>
      <c r="AHH17" s="167"/>
      <c r="AHI17" s="167"/>
      <c r="AHJ17" s="167"/>
      <c r="AHK17" s="167"/>
      <c r="AHL17" s="167"/>
      <c r="AHM17" s="167"/>
      <c r="AHN17" s="167"/>
      <c r="AHO17" s="167"/>
      <c r="AHP17" s="167"/>
      <c r="AHQ17" s="167"/>
      <c r="AHR17" s="167"/>
      <c r="AHS17" s="167"/>
      <c r="AHT17" s="167"/>
      <c r="AHU17" s="167"/>
      <c r="AHV17" s="167"/>
      <c r="AHW17" s="167"/>
      <c r="AHX17" s="167"/>
      <c r="AHY17" s="167"/>
      <c r="AHZ17" s="167"/>
      <c r="AIA17" s="167"/>
      <c r="AIB17" s="167"/>
      <c r="AIC17" s="167"/>
      <c r="AID17" s="167"/>
      <c r="AIE17" s="167"/>
      <c r="AIF17" s="167"/>
      <c r="AIG17" s="167"/>
      <c r="AIH17" s="167"/>
      <c r="AII17" s="167"/>
      <c r="AIJ17" s="167"/>
      <c r="AIK17" s="167"/>
      <c r="AIL17" s="167"/>
      <c r="AIM17" s="167"/>
      <c r="AIN17" s="167"/>
      <c r="AIO17" s="167"/>
      <c r="AIP17" s="167"/>
      <c r="AIQ17" s="167"/>
      <c r="AIR17" s="167"/>
      <c r="AIS17" s="167"/>
      <c r="AIT17" s="167"/>
      <c r="AIU17" s="167"/>
      <c r="AIV17" s="167"/>
      <c r="AIW17" s="167"/>
      <c r="AIX17" s="167"/>
      <c r="AIY17" s="167"/>
      <c r="AIZ17" s="167"/>
      <c r="AJA17" s="167"/>
      <c r="AJB17" s="167"/>
      <c r="AJC17" s="167"/>
      <c r="AJD17" s="167"/>
      <c r="AJE17" s="167"/>
      <c r="AJF17" s="167"/>
      <c r="AJG17" s="167"/>
      <c r="AJH17" s="167"/>
      <c r="AJI17" s="167"/>
      <c r="AJJ17" s="167"/>
      <c r="AJK17" s="167"/>
      <c r="AJL17" s="167"/>
      <c r="AJM17" s="167"/>
      <c r="AJN17" s="167"/>
      <c r="AJO17" s="167"/>
      <c r="AJP17" s="167"/>
      <c r="AJQ17" s="167"/>
      <c r="AJR17" s="167"/>
      <c r="AJS17" s="167"/>
      <c r="AJT17" s="167"/>
      <c r="AJU17" s="167"/>
      <c r="AJV17" s="167"/>
      <c r="AJW17" s="167"/>
      <c r="AJX17" s="167"/>
      <c r="AJY17" s="167"/>
      <c r="AJZ17" s="167"/>
      <c r="AKA17" s="167"/>
      <c r="AKB17" s="167"/>
      <c r="AKC17" s="167"/>
      <c r="AKD17" s="167"/>
      <c r="AKE17" s="167"/>
      <c r="AKF17" s="167"/>
      <c r="AKG17" s="167"/>
      <c r="AKH17" s="167"/>
      <c r="AKI17" s="167"/>
      <c r="AKJ17" s="167"/>
      <c r="AKK17" s="167"/>
      <c r="AKL17" s="167"/>
      <c r="AKM17" s="167"/>
      <c r="AKN17" s="167"/>
      <c r="AKO17" s="167"/>
      <c r="AKP17" s="167"/>
      <c r="AKQ17" s="167"/>
      <c r="AKR17" s="167"/>
      <c r="AKS17" s="167"/>
      <c r="AKT17" s="167"/>
      <c r="AKU17" s="167"/>
      <c r="AKV17" s="167"/>
      <c r="AKW17" s="167"/>
      <c r="AKX17" s="167"/>
      <c r="AKY17" s="167"/>
      <c r="AKZ17" s="167"/>
      <c r="ALA17" s="167"/>
      <c r="ALB17" s="167"/>
      <c r="ALC17" s="167"/>
      <c r="ALD17" s="167"/>
      <c r="ALE17" s="167"/>
      <c r="ALF17" s="167"/>
      <c r="ALG17" s="167"/>
      <c r="ALH17" s="167"/>
      <c r="ALI17" s="167"/>
      <c r="ALJ17" s="167"/>
      <c r="ALK17" s="167"/>
      <c r="ALL17" s="167"/>
      <c r="ALM17" s="167"/>
      <c r="ALN17" s="167"/>
      <c r="ALO17" s="167"/>
      <c r="ALP17" s="167"/>
      <c r="ALQ17" s="167"/>
      <c r="ALR17" s="167"/>
      <c r="ALS17" s="167"/>
      <c r="ALT17" s="167"/>
      <c r="ALU17" s="167"/>
      <c r="ALV17" s="167"/>
      <c r="ALW17" s="167"/>
      <c r="ALX17" s="167"/>
      <c r="ALY17" s="167"/>
      <c r="ALZ17" s="167"/>
      <c r="AMA17" s="167"/>
      <c r="AMB17" s="167"/>
      <c r="AMC17" s="167"/>
      <c r="AMD17" s="167"/>
      <c r="AME17" s="167"/>
      <c r="AMF17" s="167"/>
      <c r="AMG17" s="167"/>
      <c r="AMH17" s="167"/>
      <c r="AMI17" s="167"/>
    </row>
    <row r="18" spans="1:1024" ht="96.75" customHeight="1">
      <c r="A18" s="233">
        <v>15</v>
      </c>
      <c r="B18" s="2" t="s">
        <v>201</v>
      </c>
      <c r="C18" s="3" t="s">
        <v>102</v>
      </c>
      <c r="D18" s="3" t="s">
        <v>101</v>
      </c>
      <c r="E18" s="4" t="s">
        <v>241</v>
      </c>
      <c r="F18" s="5">
        <v>6</v>
      </c>
      <c r="G18" s="5">
        <v>4</v>
      </c>
      <c r="H18" s="3" t="s">
        <v>195</v>
      </c>
      <c r="I18" s="6" t="s">
        <v>196</v>
      </c>
      <c r="J18" s="6">
        <v>1200</v>
      </c>
      <c r="K18" s="6">
        <v>252</v>
      </c>
      <c r="L18" s="6">
        <f>J18+K18</f>
        <v>1452</v>
      </c>
      <c r="M18" s="6">
        <v>1200</v>
      </c>
      <c r="N18" s="96" t="s">
        <v>197</v>
      </c>
      <c r="O18" s="3">
        <v>0</v>
      </c>
      <c r="P18" s="3">
        <v>0</v>
      </c>
      <c r="Q18" s="97"/>
      <c r="R18" s="7"/>
      <c r="S18" s="6"/>
      <c r="T18" s="6"/>
      <c r="U18" s="6"/>
      <c r="V18" s="6"/>
      <c r="W18" s="8"/>
      <c r="X18" s="35">
        <v>45532</v>
      </c>
      <c r="Y18" s="9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</row>
    <row r="19" spans="1:1024" s="168" customFormat="1" ht="99.75" customHeight="1">
      <c r="A19" s="154">
        <v>16</v>
      </c>
      <c r="B19" s="170" t="s">
        <v>126</v>
      </c>
      <c r="C19" s="171" t="s">
        <v>102</v>
      </c>
      <c r="D19" s="171" t="s">
        <v>4</v>
      </c>
      <c r="E19" s="172" t="s">
        <v>169</v>
      </c>
      <c r="F19" s="173" t="s">
        <v>112</v>
      </c>
      <c r="G19" s="174">
        <v>5</v>
      </c>
      <c r="H19" s="171">
        <v>0</v>
      </c>
      <c r="I19" s="175" t="s">
        <v>3</v>
      </c>
      <c r="J19" s="176">
        <v>30000</v>
      </c>
      <c r="K19" s="176">
        <v>6300</v>
      </c>
      <c r="L19" s="176">
        <v>36300</v>
      </c>
      <c r="M19" s="176">
        <v>30000</v>
      </c>
      <c r="N19" s="177" t="s">
        <v>94</v>
      </c>
      <c r="O19" s="171">
        <v>1</v>
      </c>
      <c r="P19" s="171">
        <v>0</v>
      </c>
      <c r="Q19" s="178">
        <f t="shared" si="6"/>
        <v>0</v>
      </c>
      <c r="R19" s="179" t="s">
        <v>127</v>
      </c>
      <c r="S19" s="180" t="s">
        <v>128</v>
      </c>
      <c r="T19" s="176">
        <v>28960.68</v>
      </c>
      <c r="U19" s="176">
        <v>6081.75</v>
      </c>
      <c r="V19" s="176">
        <v>35042.43</v>
      </c>
      <c r="W19" s="181">
        <f t="shared" si="7"/>
        <v>3.4643801652892603E-2</v>
      </c>
      <c r="X19" s="182">
        <v>45545</v>
      </c>
      <c r="Y19" s="166" t="s">
        <v>164</v>
      </c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  <c r="IV19" s="167"/>
      <c r="IW19" s="167"/>
      <c r="IX19" s="167"/>
      <c r="IY19" s="167"/>
      <c r="IZ19" s="167"/>
      <c r="JA19" s="167"/>
      <c r="JB19" s="167"/>
      <c r="JC19" s="167"/>
      <c r="JD19" s="167"/>
      <c r="JE19" s="167"/>
      <c r="JF19" s="167"/>
      <c r="JG19" s="167"/>
      <c r="JH19" s="167"/>
      <c r="JI19" s="167"/>
      <c r="JJ19" s="167"/>
      <c r="JK19" s="167"/>
      <c r="JL19" s="167"/>
      <c r="JM19" s="167"/>
      <c r="JN19" s="167"/>
      <c r="JO19" s="167"/>
      <c r="JP19" s="167"/>
      <c r="JQ19" s="167"/>
      <c r="JR19" s="167"/>
      <c r="JS19" s="167"/>
      <c r="JT19" s="167"/>
      <c r="JU19" s="167"/>
      <c r="JV19" s="167"/>
      <c r="JW19" s="167"/>
      <c r="JX19" s="167"/>
      <c r="JY19" s="167"/>
      <c r="JZ19" s="167"/>
      <c r="KA19" s="167"/>
      <c r="KB19" s="167"/>
      <c r="KC19" s="167"/>
      <c r="KD19" s="167"/>
      <c r="KE19" s="167"/>
      <c r="KF19" s="167"/>
      <c r="KG19" s="167"/>
      <c r="KH19" s="167"/>
      <c r="KI19" s="167"/>
      <c r="KJ19" s="167"/>
      <c r="KK19" s="167"/>
      <c r="KL19" s="167"/>
      <c r="KM19" s="167"/>
      <c r="KN19" s="167"/>
      <c r="KO19" s="167"/>
      <c r="KP19" s="167"/>
      <c r="KQ19" s="167"/>
      <c r="KR19" s="167"/>
      <c r="KS19" s="167"/>
      <c r="KT19" s="167"/>
      <c r="KU19" s="167"/>
      <c r="KV19" s="167"/>
      <c r="KW19" s="167"/>
      <c r="KX19" s="167"/>
      <c r="KY19" s="167"/>
      <c r="KZ19" s="167"/>
      <c r="LA19" s="167"/>
      <c r="LB19" s="167"/>
      <c r="LC19" s="167"/>
      <c r="LD19" s="167"/>
      <c r="LE19" s="167"/>
      <c r="LF19" s="167"/>
      <c r="LG19" s="167"/>
      <c r="LH19" s="167"/>
      <c r="LI19" s="167"/>
      <c r="LJ19" s="167"/>
      <c r="LK19" s="167"/>
      <c r="LL19" s="167"/>
      <c r="LM19" s="167"/>
      <c r="LN19" s="167"/>
      <c r="LO19" s="167"/>
      <c r="LP19" s="167"/>
      <c r="LQ19" s="167"/>
      <c r="LR19" s="167"/>
      <c r="LS19" s="167"/>
      <c r="LT19" s="167"/>
      <c r="LU19" s="167"/>
      <c r="LV19" s="167"/>
      <c r="LW19" s="167"/>
      <c r="LX19" s="167"/>
      <c r="LY19" s="167"/>
      <c r="LZ19" s="167"/>
      <c r="MA19" s="167"/>
      <c r="MB19" s="167"/>
      <c r="MC19" s="167"/>
      <c r="MD19" s="167"/>
      <c r="ME19" s="167"/>
      <c r="MF19" s="167"/>
      <c r="MG19" s="167"/>
      <c r="MH19" s="167"/>
      <c r="MI19" s="167"/>
      <c r="MJ19" s="167"/>
      <c r="MK19" s="167"/>
      <c r="ML19" s="167"/>
      <c r="MM19" s="167"/>
      <c r="MN19" s="167"/>
      <c r="MO19" s="167"/>
      <c r="MP19" s="167"/>
      <c r="MQ19" s="167"/>
      <c r="MR19" s="167"/>
      <c r="MS19" s="167"/>
      <c r="MT19" s="167"/>
      <c r="MU19" s="167"/>
      <c r="MV19" s="167"/>
      <c r="MW19" s="167"/>
      <c r="MX19" s="167"/>
      <c r="MY19" s="167"/>
      <c r="MZ19" s="167"/>
      <c r="NA19" s="167"/>
      <c r="NB19" s="167"/>
      <c r="NC19" s="167"/>
      <c r="ND19" s="167"/>
      <c r="NE19" s="167"/>
      <c r="NF19" s="167"/>
      <c r="NG19" s="167"/>
      <c r="NH19" s="167"/>
      <c r="NI19" s="167"/>
      <c r="NJ19" s="167"/>
      <c r="NK19" s="167"/>
      <c r="NL19" s="167"/>
      <c r="NM19" s="167"/>
      <c r="NN19" s="167"/>
      <c r="NO19" s="167"/>
      <c r="NP19" s="167"/>
      <c r="NQ19" s="167"/>
      <c r="NR19" s="167"/>
      <c r="NS19" s="167"/>
      <c r="NT19" s="167"/>
      <c r="NU19" s="167"/>
      <c r="NV19" s="167"/>
      <c r="NW19" s="167"/>
      <c r="NX19" s="167"/>
      <c r="NY19" s="167"/>
      <c r="NZ19" s="167"/>
      <c r="OA19" s="167"/>
      <c r="OB19" s="167"/>
      <c r="OC19" s="167"/>
      <c r="OD19" s="167"/>
      <c r="OE19" s="167"/>
      <c r="OF19" s="167"/>
      <c r="OG19" s="167"/>
      <c r="OH19" s="167"/>
      <c r="OI19" s="167"/>
      <c r="OJ19" s="167"/>
      <c r="OK19" s="167"/>
      <c r="OL19" s="167"/>
      <c r="OM19" s="167"/>
      <c r="ON19" s="167"/>
      <c r="OO19" s="167"/>
      <c r="OP19" s="167"/>
      <c r="OQ19" s="167"/>
      <c r="OR19" s="167"/>
      <c r="OS19" s="167"/>
      <c r="OT19" s="167"/>
      <c r="OU19" s="167"/>
      <c r="OV19" s="167"/>
      <c r="OW19" s="167"/>
      <c r="OX19" s="167"/>
      <c r="OY19" s="167"/>
      <c r="OZ19" s="167"/>
      <c r="PA19" s="167"/>
      <c r="PB19" s="167"/>
      <c r="PC19" s="167"/>
      <c r="PD19" s="167"/>
      <c r="PE19" s="167"/>
      <c r="PF19" s="167"/>
      <c r="PG19" s="167"/>
      <c r="PH19" s="167"/>
      <c r="PI19" s="167"/>
      <c r="PJ19" s="167"/>
      <c r="PK19" s="167"/>
      <c r="PL19" s="167"/>
      <c r="PM19" s="167"/>
      <c r="PN19" s="167"/>
      <c r="PO19" s="167"/>
      <c r="PP19" s="167"/>
      <c r="PQ19" s="167"/>
      <c r="PR19" s="167"/>
      <c r="PS19" s="167"/>
      <c r="PT19" s="167"/>
      <c r="PU19" s="167"/>
      <c r="PV19" s="167"/>
      <c r="PW19" s="167"/>
      <c r="PX19" s="167"/>
      <c r="PY19" s="167"/>
      <c r="PZ19" s="167"/>
      <c r="QA19" s="167"/>
      <c r="QB19" s="167"/>
      <c r="QC19" s="167"/>
      <c r="QD19" s="167"/>
      <c r="QE19" s="167"/>
      <c r="QF19" s="167"/>
      <c r="QG19" s="167"/>
      <c r="QH19" s="167"/>
      <c r="QI19" s="167"/>
      <c r="QJ19" s="167"/>
      <c r="QK19" s="167"/>
      <c r="QL19" s="167"/>
      <c r="QM19" s="167"/>
      <c r="QN19" s="167"/>
      <c r="QO19" s="167"/>
      <c r="QP19" s="167"/>
      <c r="QQ19" s="167"/>
      <c r="QR19" s="167"/>
      <c r="QS19" s="167"/>
      <c r="QT19" s="167"/>
      <c r="QU19" s="167"/>
      <c r="QV19" s="167"/>
      <c r="QW19" s="167"/>
      <c r="QX19" s="167"/>
      <c r="QY19" s="167"/>
      <c r="QZ19" s="167"/>
      <c r="RA19" s="167"/>
      <c r="RB19" s="167"/>
      <c r="RC19" s="167"/>
      <c r="RD19" s="167"/>
      <c r="RE19" s="167"/>
      <c r="RF19" s="167"/>
      <c r="RG19" s="167"/>
      <c r="RH19" s="167"/>
      <c r="RI19" s="167"/>
      <c r="RJ19" s="167"/>
      <c r="RK19" s="167"/>
      <c r="RL19" s="167"/>
      <c r="RM19" s="167"/>
      <c r="RN19" s="167"/>
      <c r="RO19" s="167"/>
      <c r="RP19" s="167"/>
      <c r="RQ19" s="167"/>
      <c r="RR19" s="167"/>
      <c r="RS19" s="167"/>
      <c r="RT19" s="167"/>
      <c r="RU19" s="167"/>
      <c r="RV19" s="167"/>
      <c r="RW19" s="167"/>
      <c r="RX19" s="167"/>
      <c r="RY19" s="167"/>
      <c r="RZ19" s="167"/>
      <c r="SA19" s="167"/>
      <c r="SB19" s="167"/>
      <c r="SC19" s="167"/>
      <c r="SD19" s="167"/>
      <c r="SE19" s="167"/>
      <c r="SF19" s="167"/>
      <c r="SG19" s="167"/>
      <c r="SH19" s="167"/>
      <c r="SI19" s="167"/>
      <c r="SJ19" s="167"/>
      <c r="SK19" s="167"/>
      <c r="SL19" s="167"/>
      <c r="SM19" s="167"/>
      <c r="SN19" s="167"/>
      <c r="SO19" s="167"/>
      <c r="SP19" s="167"/>
      <c r="SQ19" s="167"/>
      <c r="SR19" s="167"/>
      <c r="SS19" s="167"/>
      <c r="ST19" s="167"/>
      <c r="SU19" s="167"/>
      <c r="SV19" s="167"/>
      <c r="SW19" s="167"/>
      <c r="SX19" s="167"/>
      <c r="SY19" s="167"/>
      <c r="SZ19" s="167"/>
      <c r="TA19" s="167"/>
      <c r="TB19" s="167"/>
      <c r="TC19" s="167"/>
      <c r="TD19" s="167"/>
      <c r="TE19" s="167"/>
      <c r="TF19" s="167"/>
      <c r="TG19" s="167"/>
      <c r="TH19" s="167"/>
      <c r="TI19" s="167"/>
      <c r="TJ19" s="167"/>
      <c r="TK19" s="167"/>
      <c r="TL19" s="167"/>
      <c r="TM19" s="167"/>
      <c r="TN19" s="167"/>
      <c r="TO19" s="167"/>
      <c r="TP19" s="167"/>
      <c r="TQ19" s="167"/>
      <c r="TR19" s="167"/>
      <c r="TS19" s="167"/>
      <c r="TT19" s="167"/>
      <c r="TU19" s="167"/>
      <c r="TV19" s="167"/>
      <c r="TW19" s="167"/>
      <c r="TX19" s="167"/>
      <c r="TY19" s="167"/>
      <c r="TZ19" s="167"/>
      <c r="UA19" s="167"/>
      <c r="UB19" s="167"/>
      <c r="UC19" s="167"/>
      <c r="UD19" s="167"/>
      <c r="UE19" s="167"/>
      <c r="UF19" s="167"/>
      <c r="UG19" s="167"/>
      <c r="UH19" s="167"/>
      <c r="UI19" s="167"/>
      <c r="UJ19" s="167"/>
      <c r="UK19" s="167"/>
      <c r="UL19" s="167"/>
      <c r="UM19" s="167"/>
      <c r="UN19" s="167"/>
      <c r="UO19" s="167"/>
      <c r="UP19" s="167"/>
      <c r="UQ19" s="167"/>
      <c r="UR19" s="167"/>
      <c r="US19" s="167"/>
      <c r="UT19" s="167"/>
      <c r="UU19" s="167"/>
      <c r="UV19" s="167"/>
      <c r="UW19" s="167"/>
      <c r="UX19" s="167"/>
      <c r="UY19" s="167"/>
      <c r="UZ19" s="167"/>
      <c r="VA19" s="167"/>
      <c r="VB19" s="167"/>
      <c r="VC19" s="167"/>
      <c r="VD19" s="167"/>
      <c r="VE19" s="167"/>
      <c r="VF19" s="167"/>
      <c r="VG19" s="167"/>
      <c r="VH19" s="167"/>
      <c r="VI19" s="167"/>
      <c r="VJ19" s="167"/>
      <c r="VK19" s="167"/>
      <c r="VL19" s="167"/>
      <c r="VM19" s="167"/>
      <c r="VN19" s="167"/>
      <c r="VO19" s="167"/>
      <c r="VP19" s="167"/>
      <c r="VQ19" s="167"/>
      <c r="VR19" s="167"/>
      <c r="VS19" s="167"/>
      <c r="VT19" s="167"/>
      <c r="VU19" s="167"/>
      <c r="VV19" s="167"/>
      <c r="VW19" s="167"/>
      <c r="VX19" s="167"/>
      <c r="VY19" s="167"/>
      <c r="VZ19" s="167"/>
      <c r="WA19" s="167"/>
      <c r="WB19" s="167"/>
      <c r="WC19" s="167"/>
      <c r="WD19" s="167"/>
      <c r="WE19" s="167"/>
      <c r="WF19" s="167"/>
      <c r="WG19" s="167"/>
      <c r="WH19" s="167"/>
      <c r="WI19" s="167"/>
      <c r="WJ19" s="167"/>
      <c r="WK19" s="167"/>
      <c r="WL19" s="167"/>
      <c r="WM19" s="167"/>
      <c r="WN19" s="167"/>
      <c r="WO19" s="167"/>
      <c r="WP19" s="167"/>
      <c r="WQ19" s="167"/>
      <c r="WR19" s="167"/>
      <c r="WS19" s="167"/>
      <c r="WT19" s="167"/>
      <c r="WU19" s="167"/>
      <c r="WV19" s="167"/>
      <c r="WW19" s="167"/>
      <c r="WX19" s="167"/>
      <c r="WY19" s="167"/>
      <c r="WZ19" s="167"/>
      <c r="XA19" s="167"/>
      <c r="XB19" s="167"/>
      <c r="XC19" s="167"/>
      <c r="XD19" s="167"/>
      <c r="XE19" s="167"/>
      <c r="XF19" s="167"/>
      <c r="XG19" s="167"/>
      <c r="XH19" s="167"/>
      <c r="XI19" s="167"/>
      <c r="XJ19" s="167"/>
      <c r="XK19" s="167"/>
      <c r="XL19" s="167"/>
      <c r="XM19" s="167"/>
      <c r="XN19" s="167"/>
      <c r="XO19" s="167"/>
      <c r="XP19" s="167"/>
      <c r="XQ19" s="167"/>
      <c r="XR19" s="167"/>
      <c r="XS19" s="167"/>
      <c r="XT19" s="167"/>
      <c r="XU19" s="167"/>
      <c r="XV19" s="167"/>
      <c r="XW19" s="167"/>
      <c r="XX19" s="167"/>
      <c r="XY19" s="167"/>
      <c r="XZ19" s="167"/>
      <c r="YA19" s="167"/>
      <c r="YB19" s="167"/>
      <c r="YC19" s="167"/>
      <c r="YD19" s="167"/>
      <c r="YE19" s="167"/>
      <c r="YF19" s="167"/>
      <c r="YG19" s="167"/>
      <c r="YH19" s="167"/>
      <c r="YI19" s="167"/>
      <c r="YJ19" s="167"/>
      <c r="YK19" s="167"/>
      <c r="YL19" s="167"/>
      <c r="YM19" s="167"/>
      <c r="YN19" s="167"/>
      <c r="YO19" s="167"/>
      <c r="YP19" s="167"/>
      <c r="YQ19" s="167"/>
      <c r="YR19" s="167"/>
      <c r="YS19" s="167"/>
      <c r="YT19" s="167"/>
      <c r="YU19" s="167"/>
      <c r="YV19" s="167"/>
      <c r="YW19" s="167"/>
      <c r="YX19" s="167"/>
      <c r="YY19" s="167"/>
      <c r="YZ19" s="167"/>
      <c r="ZA19" s="167"/>
      <c r="ZB19" s="167"/>
      <c r="ZC19" s="167"/>
      <c r="ZD19" s="167"/>
      <c r="ZE19" s="167"/>
      <c r="ZF19" s="167"/>
      <c r="ZG19" s="167"/>
      <c r="ZH19" s="167"/>
      <c r="ZI19" s="167"/>
      <c r="ZJ19" s="167"/>
      <c r="ZK19" s="167"/>
      <c r="ZL19" s="167"/>
      <c r="ZM19" s="167"/>
      <c r="ZN19" s="167"/>
      <c r="ZO19" s="167"/>
      <c r="ZP19" s="167"/>
      <c r="ZQ19" s="167"/>
      <c r="ZR19" s="167"/>
      <c r="ZS19" s="167"/>
      <c r="ZT19" s="167"/>
      <c r="ZU19" s="167"/>
      <c r="ZV19" s="167"/>
      <c r="ZW19" s="167"/>
      <c r="ZX19" s="167"/>
      <c r="ZY19" s="167"/>
      <c r="ZZ19" s="167"/>
      <c r="AAA19" s="167"/>
      <c r="AAB19" s="167"/>
      <c r="AAC19" s="167"/>
      <c r="AAD19" s="167"/>
      <c r="AAE19" s="167"/>
      <c r="AAF19" s="167"/>
      <c r="AAG19" s="167"/>
      <c r="AAH19" s="167"/>
      <c r="AAI19" s="167"/>
      <c r="AAJ19" s="167"/>
      <c r="AAK19" s="167"/>
      <c r="AAL19" s="167"/>
      <c r="AAM19" s="167"/>
      <c r="AAN19" s="167"/>
      <c r="AAO19" s="167"/>
      <c r="AAP19" s="167"/>
      <c r="AAQ19" s="167"/>
      <c r="AAR19" s="167"/>
      <c r="AAS19" s="167"/>
      <c r="AAT19" s="167"/>
      <c r="AAU19" s="167"/>
      <c r="AAV19" s="167"/>
      <c r="AAW19" s="167"/>
      <c r="AAX19" s="167"/>
      <c r="AAY19" s="167"/>
      <c r="AAZ19" s="167"/>
      <c r="ABA19" s="167"/>
      <c r="ABB19" s="167"/>
      <c r="ABC19" s="167"/>
      <c r="ABD19" s="167"/>
      <c r="ABE19" s="167"/>
      <c r="ABF19" s="167"/>
      <c r="ABG19" s="167"/>
      <c r="ABH19" s="167"/>
      <c r="ABI19" s="167"/>
      <c r="ABJ19" s="167"/>
      <c r="ABK19" s="167"/>
      <c r="ABL19" s="167"/>
      <c r="ABM19" s="167"/>
      <c r="ABN19" s="167"/>
      <c r="ABO19" s="167"/>
      <c r="ABP19" s="167"/>
      <c r="ABQ19" s="167"/>
      <c r="ABR19" s="167"/>
      <c r="ABS19" s="167"/>
      <c r="ABT19" s="167"/>
      <c r="ABU19" s="167"/>
      <c r="ABV19" s="167"/>
      <c r="ABW19" s="167"/>
      <c r="ABX19" s="167"/>
      <c r="ABY19" s="167"/>
      <c r="ABZ19" s="167"/>
      <c r="ACA19" s="167"/>
      <c r="ACB19" s="167"/>
      <c r="ACC19" s="167"/>
      <c r="ACD19" s="167"/>
      <c r="ACE19" s="167"/>
      <c r="ACF19" s="167"/>
      <c r="ACG19" s="167"/>
      <c r="ACH19" s="167"/>
      <c r="ACI19" s="167"/>
      <c r="ACJ19" s="167"/>
      <c r="ACK19" s="167"/>
      <c r="ACL19" s="167"/>
      <c r="ACM19" s="167"/>
      <c r="ACN19" s="167"/>
      <c r="ACO19" s="167"/>
      <c r="ACP19" s="167"/>
      <c r="ACQ19" s="167"/>
      <c r="ACR19" s="167"/>
      <c r="ACS19" s="167"/>
      <c r="ACT19" s="167"/>
      <c r="ACU19" s="167"/>
      <c r="ACV19" s="167"/>
      <c r="ACW19" s="167"/>
      <c r="ACX19" s="167"/>
      <c r="ACY19" s="167"/>
      <c r="ACZ19" s="167"/>
      <c r="ADA19" s="167"/>
      <c r="ADB19" s="167"/>
      <c r="ADC19" s="167"/>
      <c r="ADD19" s="167"/>
      <c r="ADE19" s="167"/>
      <c r="ADF19" s="167"/>
      <c r="ADG19" s="167"/>
      <c r="ADH19" s="167"/>
      <c r="ADI19" s="167"/>
      <c r="ADJ19" s="167"/>
      <c r="ADK19" s="167"/>
      <c r="ADL19" s="167"/>
      <c r="ADM19" s="167"/>
      <c r="ADN19" s="167"/>
      <c r="ADO19" s="167"/>
      <c r="ADP19" s="167"/>
      <c r="ADQ19" s="167"/>
      <c r="ADR19" s="167"/>
      <c r="ADS19" s="167"/>
      <c r="ADT19" s="167"/>
      <c r="ADU19" s="167"/>
      <c r="ADV19" s="167"/>
      <c r="ADW19" s="167"/>
      <c r="ADX19" s="167"/>
      <c r="ADY19" s="167"/>
      <c r="ADZ19" s="167"/>
      <c r="AEA19" s="167"/>
      <c r="AEB19" s="167"/>
      <c r="AEC19" s="167"/>
      <c r="AED19" s="167"/>
      <c r="AEE19" s="167"/>
      <c r="AEF19" s="167"/>
      <c r="AEG19" s="167"/>
      <c r="AEH19" s="167"/>
      <c r="AEI19" s="167"/>
      <c r="AEJ19" s="167"/>
      <c r="AEK19" s="167"/>
      <c r="AEL19" s="167"/>
      <c r="AEM19" s="167"/>
      <c r="AEN19" s="167"/>
      <c r="AEO19" s="167"/>
      <c r="AEP19" s="167"/>
      <c r="AEQ19" s="167"/>
      <c r="AER19" s="167"/>
      <c r="AES19" s="167"/>
      <c r="AET19" s="167"/>
      <c r="AEU19" s="167"/>
      <c r="AEV19" s="167"/>
      <c r="AEW19" s="167"/>
      <c r="AEX19" s="167"/>
      <c r="AEY19" s="167"/>
      <c r="AEZ19" s="167"/>
      <c r="AFA19" s="167"/>
      <c r="AFB19" s="167"/>
      <c r="AFC19" s="167"/>
      <c r="AFD19" s="167"/>
      <c r="AFE19" s="167"/>
      <c r="AFF19" s="167"/>
      <c r="AFG19" s="167"/>
      <c r="AFH19" s="167"/>
      <c r="AFI19" s="167"/>
      <c r="AFJ19" s="167"/>
      <c r="AFK19" s="167"/>
      <c r="AFL19" s="167"/>
      <c r="AFM19" s="167"/>
      <c r="AFN19" s="167"/>
      <c r="AFO19" s="167"/>
      <c r="AFP19" s="167"/>
      <c r="AFQ19" s="167"/>
      <c r="AFR19" s="167"/>
      <c r="AFS19" s="167"/>
      <c r="AFT19" s="167"/>
      <c r="AFU19" s="167"/>
      <c r="AFV19" s="167"/>
      <c r="AFW19" s="167"/>
      <c r="AFX19" s="167"/>
      <c r="AFY19" s="167"/>
      <c r="AFZ19" s="167"/>
      <c r="AGA19" s="167"/>
      <c r="AGB19" s="167"/>
      <c r="AGC19" s="167"/>
      <c r="AGD19" s="167"/>
      <c r="AGE19" s="167"/>
      <c r="AGF19" s="167"/>
      <c r="AGG19" s="167"/>
      <c r="AGH19" s="167"/>
      <c r="AGI19" s="167"/>
      <c r="AGJ19" s="167"/>
      <c r="AGK19" s="167"/>
      <c r="AGL19" s="167"/>
      <c r="AGM19" s="167"/>
      <c r="AGN19" s="167"/>
      <c r="AGO19" s="167"/>
      <c r="AGP19" s="167"/>
      <c r="AGQ19" s="167"/>
      <c r="AGR19" s="167"/>
      <c r="AGS19" s="167"/>
      <c r="AGT19" s="167"/>
      <c r="AGU19" s="167"/>
      <c r="AGV19" s="167"/>
      <c r="AGW19" s="167"/>
      <c r="AGX19" s="167"/>
      <c r="AGY19" s="167"/>
      <c r="AGZ19" s="167"/>
      <c r="AHA19" s="167"/>
      <c r="AHB19" s="167"/>
      <c r="AHC19" s="167"/>
      <c r="AHD19" s="167"/>
      <c r="AHE19" s="167"/>
      <c r="AHF19" s="167"/>
      <c r="AHG19" s="167"/>
      <c r="AHH19" s="167"/>
      <c r="AHI19" s="167"/>
      <c r="AHJ19" s="167"/>
      <c r="AHK19" s="167"/>
      <c r="AHL19" s="167"/>
      <c r="AHM19" s="167"/>
      <c r="AHN19" s="167"/>
      <c r="AHO19" s="167"/>
      <c r="AHP19" s="167"/>
      <c r="AHQ19" s="167"/>
      <c r="AHR19" s="167"/>
      <c r="AHS19" s="167"/>
      <c r="AHT19" s="167"/>
      <c r="AHU19" s="167"/>
      <c r="AHV19" s="167"/>
      <c r="AHW19" s="167"/>
      <c r="AHX19" s="167"/>
      <c r="AHY19" s="167"/>
      <c r="AHZ19" s="167"/>
      <c r="AIA19" s="167"/>
      <c r="AIB19" s="167"/>
      <c r="AIC19" s="167"/>
      <c r="AID19" s="167"/>
      <c r="AIE19" s="167"/>
      <c r="AIF19" s="167"/>
      <c r="AIG19" s="167"/>
      <c r="AIH19" s="167"/>
      <c r="AII19" s="167"/>
      <c r="AIJ19" s="167"/>
      <c r="AIK19" s="167"/>
      <c r="AIL19" s="167"/>
      <c r="AIM19" s="167"/>
      <c r="AIN19" s="167"/>
      <c r="AIO19" s="167"/>
      <c r="AIP19" s="167"/>
      <c r="AIQ19" s="167"/>
      <c r="AIR19" s="167"/>
      <c r="AIS19" s="167"/>
      <c r="AIT19" s="167"/>
      <c r="AIU19" s="167"/>
      <c r="AIV19" s="167"/>
      <c r="AIW19" s="167"/>
      <c r="AIX19" s="167"/>
      <c r="AIY19" s="167"/>
      <c r="AIZ19" s="167"/>
      <c r="AJA19" s="167"/>
      <c r="AJB19" s="167"/>
      <c r="AJC19" s="167"/>
      <c r="AJD19" s="167"/>
      <c r="AJE19" s="167"/>
      <c r="AJF19" s="167"/>
      <c r="AJG19" s="167"/>
      <c r="AJH19" s="167"/>
      <c r="AJI19" s="167"/>
      <c r="AJJ19" s="167"/>
      <c r="AJK19" s="167"/>
      <c r="AJL19" s="167"/>
      <c r="AJM19" s="167"/>
      <c r="AJN19" s="167"/>
      <c r="AJO19" s="167"/>
      <c r="AJP19" s="167"/>
      <c r="AJQ19" s="167"/>
      <c r="AJR19" s="167"/>
      <c r="AJS19" s="167"/>
      <c r="AJT19" s="167"/>
      <c r="AJU19" s="167"/>
      <c r="AJV19" s="167"/>
      <c r="AJW19" s="167"/>
      <c r="AJX19" s="167"/>
      <c r="AJY19" s="167"/>
      <c r="AJZ19" s="167"/>
      <c r="AKA19" s="167"/>
      <c r="AKB19" s="167"/>
      <c r="AKC19" s="167"/>
      <c r="AKD19" s="167"/>
      <c r="AKE19" s="167"/>
      <c r="AKF19" s="167"/>
      <c r="AKG19" s="167"/>
      <c r="AKH19" s="167"/>
      <c r="AKI19" s="167"/>
      <c r="AKJ19" s="167"/>
      <c r="AKK19" s="167"/>
      <c r="AKL19" s="167"/>
      <c r="AKM19" s="167"/>
      <c r="AKN19" s="167"/>
      <c r="AKO19" s="167"/>
      <c r="AKP19" s="167"/>
      <c r="AKQ19" s="167"/>
      <c r="AKR19" s="167"/>
      <c r="AKS19" s="167"/>
      <c r="AKT19" s="167"/>
      <c r="AKU19" s="167"/>
      <c r="AKV19" s="167"/>
      <c r="AKW19" s="167"/>
      <c r="AKX19" s="167"/>
      <c r="AKY19" s="167"/>
      <c r="AKZ19" s="167"/>
      <c r="ALA19" s="167"/>
      <c r="ALB19" s="167"/>
      <c r="ALC19" s="167"/>
      <c r="ALD19" s="167"/>
      <c r="ALE19" s="167"/>
      <c r="ALF19" s="167"/>
      <c r="ALG19" s="167"/>
      <c r="ALH19" s="167"/>
      <c r="ALI19" s="167"/>
      <c r="ALJ19" s="167"/>
      <c r="ALK19" s="167"/>
      <c r="ALL19" s="167"/>
      <c r="ALM19" s="167"/>
      <c r="ALN19" s="167"/>
      <c r="ALO19" s="167"/>
      <c r="ALP19" s="167"/>
      <c r="ALQ19" s="167"/>
      <c r="ALR19" s="167"/>
      <c r="ALS19" s="167"/>
      <c r="ALT19" s="167"/>
      <c r="ALU19" s="167"/>
      <c r="ALV19" s="167"/>
      <c r="ALW19" s="167"/>
      <c r="ALX19" s="167"/>
      <c r="ALY19" s="167"/>
      <c r="ALZ19" s="167"/>
      <c r="AMA19" s="167"/>
      <c r="AMB19" s="167"/>
      <c r="AMC19" s="167"/>
      <c r="AMD19" s="167"/>
      <c r="AME19" s="167"/>
      <c r="AMF19" s="167"/>
      <c r="AMG19" s="167"/>
      <c r="AMH19" s="167"/>
      <c r="AMI19" s="167"/>
    </row>
    <row r="20" spans="1:1024" ht="45" customHeight="1">
      <c r="A20" s="93"/>
      <c r="B20" s="100"/>
      <c r="C20" s="100"/>
      <c r="D20" s="100"/>
      <c r="E20" s="101" t="s">
        <v>76</v>
      </c>
      <c r="F20" s="102"/>
      <c r="G20" s="102"/>
      <c r="H20" s="102"/>
      <c r="I20" s="100"/>
      <c r="J20" s="36">
        <f>SUM(J4:J19)</f>
        <v>319168.36</v>
      </c>
      <c r="K20" s="36">
        <f>SUM(K4:K19)</f>
        <v>62105.14</v>
      </c>
      <c r="L20" s="36">
        <f>SUM(L4:L19)</f>
        <v>381273.5</v>
      </c>
      <c r="M20" s="36">
        <f>SUM(M4:M19)</f>
        <v>415495.21</v>
      </c>
      <c r="N20" s="103"/>
      <c r="O20" s="37"/>
      <c r="P20" s="37"/>
      <c r="Q20" s="104"/>
      <c r="R20" s="104"/>
      <c r="S20" s="104"/>
      <c r="T20" s="36">
        <f>SUM(T4:T19)</f>
        <v>283401.82</v>
      </c>
      <c r="U20" s="36">
        <f>SUM(U4:U19)</f>
        <v>55414.33</v>
      </c>
      <c r="V20" s="36">
        <f>SUM(V4:V19)</f>
        <v>338816.17</v>
      </c>
      <c r="W20" s="238">
        <f>1-V20/(L20-L9-L18)</f>
        <v>6.4432584180619368E-2</v>
      </c>
      <c r="X20" s="105"/>
      <c r="Y20" s="106"/>
      <c r="Z20" s="120"/>
      <c r="AA20" s="120"/>
      <c r="AB20" s="120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ht="102" customHeight="1">
      <c r="A21" s="11"/>
      <c r="B21" s="11"/>
      <c r="C21" s="11"/>
      <c r="D21" s="11"/>
      <c r="E21" s="12"/>
      <c r="F21" s="12"/>
      <c r="G21" s="12"/>
      <c r="H21" s="12"/>
      <c r="I21" s="11"/>
      <c r="J21" s="17"/>
      <c r="K21" s="13"/>
      <c r="L21" s="13"/>
      <c r="M21" s="13"/>
      <c r="N21" s="13"/>
      <c r="O21" s="38"/>
      <c r="P21" s="38"/>
      <c r="Q21" s="39"/>
      <c r="R21" s="39"/>
      <c r="S21" s="39"/>
      <c r="T21" s="13"/>
      <c r="U21" s="40"/>
      <c r="V21" s="40"/>
      <c r="W21" s="41"/>
      <c r="X21" s="242"/>
      <c r="Y21" s="242"/>
      <c r="Z21" s="13"/>
      <c r="AA21" s="13"/>
      <c r="AB21" s="1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1024" ht="81" customHeight="1">
      <c r="A22" s="11"/>
      <c r="B22" s="95" t="s">
        <v>95</v>
      </c>
      <c r="C22" s="11"/>
      <c r="D22" s="11"/>
      <c r="E22" s="14"/>
      <c r="F22" s="14"/>
      <c r="G22" s="94"/>
      <c r="H22" s="95" t="s">
        <v>97</v>
      </c>
      <c r="I22" s="11"/>
      <c r="J22" s="11"/>
      <c r="K22" s="12"/>
      <c r="L22" s="13"/>
      <c r="M22" s="13"/>
      <c r="N22" s="13"/>
      <c r="O22" s="38"/>
      <c r="P22" s="38"/>
      <c r="Q22" s="11"/>
      <c r="R22" s="11"/>
      <c r="S22" s="11"/>
      <c r="T22" s="13"/>
      <c r="U22" s="40"/>
      <c r="V22" s="40"/>
      <c r="W22" s="42"/>
      <c r="X22" s="242"/>
      <c r="Y22" s="242"/>
      <c r="Z22" s="13"/>
      <c r="AA22" s="13"/>
      <c r="AB22" s="13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1024" ht="92.25" customHeight="1">
      <c r="A23" s="11"/>
      <c r="B23" s="11"/>
      <c r="C23" s="11" t="s">
        <v>5</v>
      </c>
      <c r="D23" s="11"/>
      <c r="E23" s="12"/>
      <c r="F23" s="12"/>
      <c r="G23" s="12"/>
      <c r="H23" s="11"/>
      <c r="J23" s="11" t="s">
        <v>11</v>
      </c>
      <c r="K23" s="12"/>
      <c r="L23" s="13"/>
      <c r="M23" s="13"/>
      <c r="N23" s="13"/>
      <c r="O23" s="38"/>
      <c r="P23" s="38"/>
      <c r="Q23" s="11"/>
      <c r="R23" s="11"/>
      <c r="S23" s="11"/>
      <c r="T23" s="13"/>
      <c r="U23" s="40"/>
      <c r="V23" s="40"/>
      <c r="W23" s="42"/>
      <c r="X23" s="242"/>
      <c r="Y23" s="242"/>
      <c r="Z23" s="13"/>
      <c r="AA23" s="13"/>
      <c r="AB23" s="13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1:1024" ht="95.25" customHeight="1">
      <c r="A24" s="11"/>
      <c r="B24" s="11"/>
      <c r="C24" s="11" t="s">
        <v>6</v>
      </c>
      <c r="D24" s="11"/>
      <c r="E24" s="12"/>
      <c r="F24" s="12"/>
      <c r="G24" s="12"/>
      <c r="H24" s="11"/>
      <c r="J24" s="11" t="s">
        <v>12</v>
      </c>
      <c r="K24" s="12"/>
      <c r="L24" s="13"/>
      <c r="M24" s="13"/>
      <c r="N24" s="13"/>
      <c r="O24" s="38"/>
      <c r="P24" s="38"/>
      <c r="Q24" s="11"/>
      <c r="R24" s="11"/>
      <c r="S24" s="43"/>
      <c r="T24" s="13"/>
      <c r="U24" s="40"/>
      <c r="V24" s="40"/>
      <c r="W24" s="42"/>
      <c r="X24" s="242"/>
      <c r="Y24" s="242"/>
      <c r="Z24" s="13"/>
      <c r="AA24" s="13"/>
      <c r="AB24" s="13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</row>
    <row r="25" spans="1:1024" ht="81" customHeight="1">
      <c r="A25" s="11"/>
      <c r="B25" s="11"/>
      <c r="C25" s="11" t="s">
        <v>74</v>
      </c>
      <c r="D25" s="11"/>
      <c r="E25" s="12"/>
      <c r="F25" s="12"/>
      <c r="G25" s="12"/>
      <c r="H25" s="11"/>
      <c r="J25" s="11" t="s">
        <v>13</v>
      </c>
      <c r="K25" s="12"/>
      <c r="L25" s="13"/>
      <c r="M25" s="13"/>
      <c r="N25" s="13"/>
      <c r="O25" s="38"/>
      <c r="P25" s="38"/>
      <c r="Q25" s="11"/>
      <c r="R25" s="11"/>
      <c r="S25" s="43"/>
      <c r="T25" s="13"/>
      <c r="U25" s="40"/>
      <c r="V25" s="40"/>
      <c r="W25" s="42"/>
      <c r="X25" s="242"/>
      <c r="Y25" s="242"/>
      <c r="Z25" s="13"/>
      <c r="AA25" s="13"/>
      <c r="AB25" s="1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1024" ht="81" customHeight="1">
      <c r="A26" s="11"/>
      <c r="B26" s="11"/>
      <c r="C26" s="11" t="s">
        <v>100</v>
      </c>
      <c r="D26" s="11"/>
      <c r="E26" s="12"/>
      <c r="F26" s="12"/>
      <c r="G26" s="12"/>
      <c r="H26" s="11"/>
      <c r="J26" s="11" t="s">
        <v>14</v>
      </c>
      <c r="K26" s="12"/>
      <c r="L26" s="13"/>
      <c r="M26" s="13"/>
      <c r="N26" s="13"/>
      <c r="O26" s="38"/>
      <c r="P26" s="38"/>
      <c r="Q26" s="11"/>
      <c r="R26" s="11"/>
      <c r="S26" s="43"/>
      <c r="T26" s="13"/>
      <c r="U26" s="40"/>
      <c r="V26" s="40"/>
      <c r="W26" s="42"/>
      <c r="X26" s="242"/>
      <c r="Y26" s="242"/>
      <c r="Z26" s="13"/>
      <c r="AA26" s="13"/>
      <c r="AB26" s="1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1024" ht="81" customHeight="1">
      <c r="A27" s="11"/>
      <c r="B27" s="11"/>
      <c r="C27" s="11" t="s">
        <v>75</v>
      </c>
      <c r="D27" s="11"/>
      <c r="E27" s="12"/>
      <c r="F27" s="12"/>
      <c r="G27" s="12"/>
      <c r="H27" s="11"/>
      <c r="J27" s="11"/>
      <c r="K27" s="12"/>
      <c r="L27" s="13"/>
      <c r="M27" s="13"/>
      <c r="N27" s="13"/>
      <c r="O27" s="38"/>
      <c r="P27" s="38"/>
      <c r="Q27" s="11"/>
      <c r="R27" s="11"/>
      <c r="S27" s="43"/>
      <c r="T27" s="13"/>
      <c r="U27" s="40"/>
      <c r="V27" s="40"/>
      <c r="W27" s="42"/>
      <c r="X27" s="242"/>
      <c r="Y27" s="242"/>
      <c r="Z27" s="13"/>
      <c r="AA27" s="13"/>
      <c r="AB27" s="1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1024">
      <c r="A28" s="11"/>
      <c r="B28" s="11"/>
      <c r="C28" s="11"/>
      <c r="D28" s="11"/>
      <c r="E28" s="12"/>
      <c r="F28" s="12"/>
      <c r="G28" s="12"/>
      <c r="H28" s="11"/>
      <c r="I28" s="11"/>
      <c r="J28" s="11"/>
      <c r="K28" s="12"/>
      <c r="L28" s="13"/>
      <c r="M28" s="13"/>
      <c r="N28" s="13"/>
      <c r="O28" s="38"/>
      <c r="P28" s="38"/>
      <c r="Q28" s="11"/>
      <c r="R28" s="11"/>
      <c r="S28" s="11"/>
      <c r="T28" s="13"/>
      <c r="U28" s="40"/>
      <c r="V28" s="40"/>
      <c r="W28" s="42"/>
      <c r="X28" s="242"/>
      <c r="Y28" s="242"/>
      <c r="Z28" s="13"/>
      <c r="AA28" s="13"/>
      <c r="AB28" s="1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1024">
      <c r="A29" s="11"/>
      <c r="B29" s="95" t="s">
        <v>96</v>
      </c>
      <c r="C29" s="11"/>
      <c r="D29" s="11"/>
      <c r="E29" s="12"/>
      <c r="F29" s="12"/>
      <c r="G29" s="12"/>
      <c r="H29" s="95" t="s">
        <v>98</v>
      </c>
      <c r="I29" s="11"/>
      <c r="J29" s="11"/>
      <c r="K29" s="12"/>
      <c r="L29" s="13"/>
      <c r="M29" s="13"/>
      <c r="N29" s="13"/>
      <c r="O29" s="38"/>
      <c r="P29" s="38"/>
      <c r="Q29" s="11"/>
      <c r="R29" s="11"/>
      <c r="S29" s="11"/>
      <c r="T29" s="13"/>
      <c r="U29" s="40"/>
      <c r="V29" s="40"/>
      <c r="W29" s="42"/>
      <c r="X29" s="242"/>
      <c r="Y29" s="242"/>
      <c r="Z29" s="13"/>
      <c r="AA29" s="13"/>
      <c r="AB29" s="1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1024">
      <c r="A30" s="11"/>
      <c r="B30" s="11"/>
      <c r="C30" s="11" t="s">
        <v>7</v>
      </c>
      <c r="D30" s="11"/>
      <c r="E30" s="12"/>
      <c r="F30" s="12"/>
      <c r="G30" s="12"/>
      <c r="H30" s="11"/>
      <c r="J30" s="11" t="s">
        <v>15</v>
      </c>
      <c r="K30" s="11"/>
      <c r="L30" s="13"/>
      <c r="M30" s="13"/>
      <c r="N30" s="13"/>
      <c r="O30" s="38"/>
      <c r="P30" s="38"/>
      <c r="Q30" s="11"/>
      <c r="R30" s="11"/>
      <c r="S30" s="11"/>
      <c r="T30" s="13"/>
      <c r="U30" s="40"/>
      <c r="V30" s="40"/>
      <c r="W30" s="42"/>
      <c r="X30" s="242"/>
      <c r="Y30" s="242"/>
      <c r="Z30" s="13"/>
      <c r="AA30" s="13"/>
      <c r="AB30" s="1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1024">
      <c r="A31" s="11"/>
      <c r="B31" s="11"/>
      <c r="C31" s="11" t="s">
        <v>8</v>
      </c>
      <c r="D31" s="11"/>
      <c r="E31" s="12"/>
      <c r="F31" s="12"/>
      <c r="G31" s="12"/>
      <c r="H31" s="11"/>
      <c r="J31" s="11" t="s">
        <v>16</v>
      </c>
      <c r="K31" s="11"/>
      <c r="L31" s="13"/>
      <c r="M31" s="13"/>
      <c r="N31" s="13"/>
      <c r="O31" s="38"/>
      <c r="P31" s="38"/>
      <c r="Q31" s="11"/>
      <c r="R31" s="11"/>
      <c r="S31" s="11"/>
      <c r="T31" s="13"/>
      <c r="U31" s="40"/>
      <c r="V31" s="40"/>
      <c r="W31" s="42"/>
      <c r="X31" s="242"/>
      <c r="Y31" s="242"/>
      <c r="Z31" s="13"/>
      <c r="AA31" s="13"/>
      <c r="AB31" s="1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1024">
      <c r="A32" s="11"/>
      <c r="B32" s="11"/>
      <c r="C32" s="11" t="s">
        <v>9</v>
      </c>
      <c r="D32" s="11"/>
      <c r="E32" s="12"/>
      <c r="F32" s="12"/>
      <c r="G32" s="12"/>
      <c r="H32" s="11"/>
      <c r="J32" s="11" t="s">
        <v>17</v>
      </c>
      <c r="K32" s="11"/>
      <c r="L32" s="13"/>
      <c r="M32" s="13"/>
      <c r="N32" s="13"/>
      <c r="O32" s="38"/>
      <c r="P32" s="38"/>
      <c r="Q32" s="11"/>
      <c r="R32" s="11"/>
      <c r="S32" s="11"/>
      <c r="T32" s="13"/>
      <c r="U32" s="40"/>
      <c r="V32" s="40"/>
      <c r="W32" s="42"/>
      <c r="X32" s="242"/>
      <c r="Y32" s="242"/>
      <c r="Z32" s="13"/>
      <c r="AA32" s="13"/>
      <c r="AB32" s="1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>
      <c r="A33" s="11"/>
      <c r="B33" s="11"/>
      <c r="C33" s="11" t="s">
        <v>10</v>
      </c>
      <c r="D33" s="11"/>
      <c r="E33" s="12"/>
      <c r="F33" s="12"/>
      <c r="G33" s="12"/>
      <c r="H33" s="11"/>
      <c r="J33" s="11" t="s">
        <v>18</v>
      </c>
      <c r="K33" s="11"/>
      <c r="L33" s="13"/>
      <c r="M33" s="13"/>
      <c r="N33" s="13"/>
      <c r="O33" s="38"/>
      <c r="P33" s="38"/>
      <c r="Q33" s="11"/>
      <c r="R33" s="11"/>
      <c r="S33" s="11"/>
      <c r="T33" s="13"/>
      <c r="U33" s="40"/>
      <c r="V33" s="40"/>
      <c r="W33" s="42"/>
      <c r="X33" s="242"/>
      <c r="Y33" s="242"/>
      <c r="Z33" s="13"/>
      <c r="AA33" s="13"/>
      <c r="AB33" s="1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>
      <c r="A34" s="11"/>
      <c r="B34" s="11"/>
      <c r="C34" s="11"/>
      <c r="D34" s="11"/>
      <c r="E34" s="12"/>
      <c r="F34" s="12"/>
      <c r="G34" s="12"/>
      <c r="H34" s="11"/>
      <c r="J34" s="11" t="s">
        <v>19</v>
      </c>
      <c r="K34" s="11"/>
      <c r="L34" s="13"/>
      <c r="M34" s="13"/>
      <c r="N34" s="13"/>
      <c r="O34" s="38"/>
      <c r="P34" s="38"/>
      <c r="Q34" s="11"/>
      <c r="R34" s="11"/>
      <c r="S34" s="11"/>
      <c r="T34" s="13"/>
      <c r="U34" s="40"/>
      <c r="V34" s="40"/>
      <c r="W34" s="42"/>
      <c r="X34" s="242"/>
      <c r="Y34" s="242"/>
      <c r="Z34" s="13"/>
      <c r="AA34" s="13"/>
      <c r="AB34" s="1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>
      <c r="A35" s="11"/>
      <c r="B35" s="11"/>
      <c r="C35" s="11"/>
      <c r="D35" s="11"/>
      <c r="E35" s="12"/>
      <c r="F35" s="12"/>
      <c r="G35" s="12"/>
      <c r="H35" s="12"/>
      <c r="I35" s="11"/>
      <c r="J35" s="13"/>
      <c r="K35" s="13"/>
      <c r="L35" s="13"/>
      <c r="M35" s="13"/>
      <c r="N35" s="13"/>
      <c r="O35" s="38"/>
      <c r="P35" s="38"/>
      <c r="Q35" s="11"/>
      <c r="R35" s="11"/>
      <c r="S35" s="11"/>
      <c r="T35" s="13"/>
      <c r="U35" s="40"/>
      <c r="V35" s="40"/>
      <c r="W35" s="42"/>
      <c r="X35" s="44"/>
      <c r="Y35" s="42"/>
      <c r="Z35" s="13"/>
      <c r="AA35" s="13"/>
      <c r="AB35" s="13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>
      <c r="A36" s="11"/>
      <c r="B36" s="11"/>
      <c r="C36" s="11"/>
      <c r="D36" s="11"/>
      <c r="E36" s="12"/>
      <c r="F36" s="12"/>
      <c r="G36" s="12"/>
      <c r="H36" s="12"/>
      <c r="I36" s="11"/>
      <c r="J36" s="13"/>
      <c r="K36" s="13"/>
      <c r="L36" s="13"/>
      <c r="M36" s="13"/>
      <c r="N36" s="13"/>
      <c r="O36" s="38"/>
      <c r="P36" s="38"/>
      <c r="Q36" s="11"/>
      <c r="R36" s="11"/>
      <c r="S36" s="11"/>
      <c r="T36" s="13"/>
      <c r="U36" s="40"/>
      <c r="V36" s="40"/>
      <c r="W36" s="42"/>
      <c r="X36" s="44"/>
      <c r="Y36" s="42"/>
      <c r="Z36" s="13"/>
      <c r="AA36" s="13"/>
      <c r="AB36" s="13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>
      <c r="A37" s="11"/>
      <c r="B37" s="11"/>
      <c r="C37" s="11"/>
      <c r="D37" s="11"/>
      <c r="E37" s="12"/>
      <c r="F37" s="12"/>
      <c r="G37" s="12"/>
      <c r="H37" s="12"/>
      <c r="I37" s="11"/>
      <c r="J37" s="13"/>
      <c r="K37" s="13"/>
      <c r="L37" s="13"/>
      <c r="M37" s="13"/>
      <c r="N37" s="13"/>
      <c r="O37" s="38"/>
      <c r="P37" s="38"/>
      <c r="Q37" s="11"/>
      <c r="R37" s="11"/>
      <c r="S37" s="11"/>
      <c r="T37" s="13"/>
      <c r="U37" s="40"/>
      <c r="V37" s="40"/>
      <c r="W37" s="42"/>
      <c r="X37" s="44"/>
      <c r="Y37" s="42"/>
      <c r="Z37" s="13"/>
      <c r="AA37" s="13"/>
      <c r="AB37" s="1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>
      <c r="A38" s="11"/>
      <c r="B38" s="11"/>
      <c r="C38" s="11"/>
      <c r="D38" s="11"/>
      <c r="E38" s="12"/>
      <c r="F38" s="12"/>
      <c r="G38" s="12"/>
      <c r="H38" s="12"/>
      <c r="I38" s="11"/>
      <c r="J38" s="13"/>
      <c r="K38" s="13"/>
      <c r="L38" s="13"/>
      <c r="M38" s="13"/>
      <c r="N38" s="13"/>
      <c r="O38" s="38"/>
      <c r="P38" s="38"/>
      <c r="Q38" s="11"/>
      <c r="R38" s="11"/>
      <c r="S38" s="11"/>
      <c r="T38" s="13"/>
      <c r="U38" s="40"/>
      <c r="V38" s="40"/>
      <c r="W38" s="42"/>
      <c r="X38" s="44"/>
      <c r="Y38" s="42"/>
      <c r="Z38" s="13"/>
      <c r="AA38" s="13"/>
      <c r="AB38" s="13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>
      <c r="A39" s="11"/>
      <c r="B39" s="11"/>
      <c r="C39" s="11"/>
      <c r="D39" s="11"/>
      <c r="E39" s="12"/>
      <c r="F39" s="12"/>
      <c r="G39" s="12"/>
      <c r="H39" s="12"/>
      <c r="I39" s="11"/>
      <c r="J39" s="13"/>
      <c r="K39" s="13"/>
      <c r="L39" s="13"/>
      <c r="M39" s="13"/>
      <c r="N39" s="13"/>
      <c r="O39" s="38"/>
      <c r="P39" s="38"/>
      <c r="Q39" s="11"/>
      <c r="R39" s="11"/>
      <c r="S39" s="11"/>
      <c r="T39" s="13"/>
      <c r="U39" s="40"/>
      <c r="V39" s="40"/>
      <c r="W39" s="42"/>
      <c r="X39" s="44"/>
      <c r="Y39" s="42"/>
      <c r="Z39" s="13"/>
      <c r="AA39" s="13"/>
      <c r="AB39" s="13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>
      <c r="A40" s="11"/>
      <c r="B40" s="11"/>
      <c r="C40" s="11"/>
      <c r="D40" s="11"/>
      <c r="E40" s="12"/>
      <c r="F40" s="12"/>
      <c r="G40" s="12"/>
      <c r="H40" s="12"/>
      <c r="I40" s="11"/>
      <c r="J40" s="13"/>
      <c r="K40" s="13"/>
      <c r="L40" s="13"/>
      <c r="M40" s="13"/>
      <c r="N40" s="13"/>
      <c r="O40" s="38"/>
      <c r="P40" s="38"/>
      <c r="Q40" s="11"/>
      <c r="R40" s="11"/>
      <c r="S40" s="11"/>
      <c r="T40" s="13"/>
      <c r="U40" s="40"/>
      <c r="V40" s="40"/>
      <c r="W40" s="42"/>
      <c r="X40" s="44"/>
      <c r="Y40" s="42"/>
      <c r="Z40" s="13"/>
      <c r="AA40" s="13"/>
      <c r="AB40" s="13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>
      <c r="A41" s="11"/>
      <c r="B41" s="11"/>
      <c r="C41" s="11"/>
      <c r="D41" s="11"/>
      <c r="E41" s="12"/>
      <c r="F41" s="12"/>
      <c r="G41" s="12"/>
      <c r="H41" s="12"/>
      <c r="I41" s="11"/>
      <c r="J41" s="13"/>
      <c r="K41" s="13"/>
      <c r="L41" s="13"/>
      <c r="M41" s="13"/>
      <c r="N41" s="13"/>
      <c r="O41" s="38"/>
      <c r="P41" s="38"/>
      <c r="Q41" s="11"/>
      <c r="R41" s="11"/>
      <c r="S41" s="11"/>
      <c r="T41" s="13"/>
      <c r="U41" s="40"/>
      <c r="V41" s="40"/>
      <c r="W41" s="42"/>
      <c r="X41" s="44"/>
      <c r="Y41" s="42"/>
      <c r="Z41" s="13"/>
      <c r="AA41" s="13"/>
      <c r="AB41" s="13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>
      <c r="A42" s="11"/>
      <c r="B42" s="11"/>
      <c r="C42" s="11"/>
      <c r="D42" s="11"/>
      <c r="E42" s="12"/>
      <c r="F42" s="12"/>
      <c r="G42" s="12"/>
      <c r="H42" s="12"/>
      <c r="I42" s="11"/>
      <c r="J42" s="13"/>
      <c r="K42" s="13"/>
      <c r="L42" s="13"/>
      <c r="M42" s="13"/>
      <c r="N42" s="13"/>
      <c r="O42" s="38"/>
      <c r="P42" s="38"/>
      <c r="Q42" s="11"/>
      <c r="R42" s="11"/>
      <c r="S42" s="11"/>
      <c r="T42" s="13"/>
      <c r="U42" s="40"/>
      <c r="V42" s="40"/>
      <c r="W42" s="42"/>
      <c r="X42" s="44"/>
      <c r="Y42" s="42"/>
      <c r="Z42" s="13"/>
      <c r="AA42" s="13"/>
      <c r="AB42" s="13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>
      <c r="A43" s="11"/>
      <c r="B43" s="11"/>
      <c r="C43" s="11"/>
      <c r="D43" s="11"/>
      <c r="E43" s="12"/>
      <c r="F43" s="12"/>
      <c r="G43" s="12"/>
      <c r="H43" s="12"/>
      <c r="I43" s="11"/>
      <c r="J43" s="13"/>
      <c r="K43" s="13"/>
      <c r="L43" s="13"/>
      <c r="M43" s="13"/>
      <c r="N43" s="13"/>
      <c r="O43" s="38"/>
      <c r="P43" s="38"/>
      <c r="Q43" s="11"/>
      <c r="R43" s="11"/>
      <c r="S43" s="11"/>
      <c r="T43" s="13"/>
      <c r="U43" s="40"/>
      <c r="V43" s="40"/>
      <c r="W43" s="42"/>
      <c r="X43" s="44"/>
      <c r="Y43" s="42"/>
      <c r="Z43" s="13"/>
      <c r="AA43" s="13"/>
      <c r="AB43" s="13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>
      <c r="A44" s="11"/>
      <c r="B44" s="11"/>
      <c r="C44" s="11"/>
      <c r="D44" s="11"/>
      <c r="E44" s="12"/>
      <c r="F44" s="12"/>
      <c r="G44" s="12"/>
      <c r="H44" s="12"/>
      <c r="I44" s="11"/>
      <c r="J44" s="13"/>
      <c r="K44" s="13"/>
      <c r="L44" s="13"/>
      <c r="M44" s="13"/>
      <c r="N44" s="13"/>
      <c r="O44" s="38"/>
      <c r="P44" s="38"/>
      <c r="Q44" s="11"/>
      <c r="R44" s="11"/>
      <c r="S44" s="11"/>
      <c r="T44" s="13"/>
      <c r="U44" s="40"/>
      <c r="V44" s="40"/>
      <c r="W44" s="42"/>
      <c r="X44" s="44"/>
      <c r="Y44" s="42"/>
      <c r="Z44" s="13"/>
      <c r="AA44" s="13"/>
      <c r="AB44" s="13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>
      <c r="A45" s="11"/>
      <c r="B45" s="11"/>
      <c r="C45" s="11"/>
      <c r="D45" s="11"/>
      <c r="E45" s="12"/>
      <c r="F45" s="12"/>
      <c r="G45" s="12"/>
      <c r="H45" s="12"/>
      <c r="I45" s="11"/>
      <c r="J45" s="13"/>
      <c r="K45" s="13"/>
      <c r="L45" s="13"/>
      <c r="M45" s="13"/>
      <c r="N45" s="13"/>
      <c r="O45" s="38"/>
      <c r="P45" s="38"/>
      <c r="Q45" s="11"/>
      <c r="R45" s="11"/>
      <c r="S45" s="11"/>
      <c r="T45" s="13"/>
      <c r="U45" s="40"/>
      <c r="V45" s="40"/>
      <c r="W45" s="42"/>
      <c r="X45" s="44"/>
      <c r="Y45" s="42"/>
      <c r="Z45" s="13"/>
      <c r="AA45" s="13"/>
      <c r="AB45" s="13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>
      <c r="A46" s="11"/>
      <c r="B46" s="11"/>
      <c r="C46" s="11"/>
      <c r="D46" s="11"/>
      <c r="E46" s="12"/>
      <c r="F46" s="12"/>
      <c r="G46" s="12"/>
      <c r="H46" s="12"/>
      <c r="I46" s="11"/>
      <c r="J46" s="13"/>
      <c r="K46" s="13"/>
      <c r="L46" s="13"/>
      <c r="M46" s="13"/>
      <c r="N46" s="13"/>
      <c r="O46" s="38"/>
      <c r="P46" s="38"/>
      <c r="Q46" s="11"/>
      <c r="R46" s="11"/>
      <c r="S46" s="11"/>
      <c r="T46" s="13"/>
      <c r="U46" s="40"/>
      <c r="V46" s="40"/>
      <c r="W46" s="42"/>
      <c r="X46" s="44"/>
      <c r="Y46" s="42"/>
      <c r="Z46" s="13"/>
      <c r="AA46" s="13"/>
      <c r="AB46" s="13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>
      <c r="A47" s="11"/>
      <c r="B47" s="11"/>
      <c r="C47" s="11"/>
      <c r="D47" s="11"/>
      <c r="E47" s="12"/>
      <c r="F47" s="12"/>
      <c r="G47" s="12"/>
      <c r="H47" s="12"/>
      <c r="I47" s="11"/>
      <c r="J47" s="13"/>
      <c r="K47" s="13"/>
      <c r="L47" s="13"/>
      <c r="M47" s="13"/>
      <c r="N47" s="13"/>
      <c r="O47" s="38"/>
      <c r="P47" s="38"/>
      <c r="Q47" s="11"/>
      <c r="R47" s="11"/>
      <c r="S47" s="11"/>
      <c r="T47" s="13"/>
      <c r="U47" s="40"/>
      <c r="V47" s="40"/>
      <c r="W47" s="42"/>
      <c r="X47" s="44"/>
      <c r="Y47" s="42"/>
      <c r="Z47" s="13"/>
      <c r="AA47" s="13"/>
      <c r="AB47" s="1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>
      <c r="A48" s="11"/>
      <c r="B48" s="11"/>
      <c r="C48" s="11"/>
      <c r="D48" s="11"/>
      <c r="E48" s="12"/>
      <c r="F48" s="12"/>
      <c r="G48" s="12"/>
      <c r="H48" s="12"/>
      <c r="I48" s="11"/>
      <c r="J48" s="13"/>
      <c r="K48" s="13"/>
      <c r="L48" s="13"/>
      <c r="M48" s="13"/>
      <c r="N48" s="13"/>
      <c r="O48" s="38"/>
      <c r="P48" s="38"/>
      <c r="Q48" s="11"/>
      <c r="R48" s="11"/>
      <c r="S48" s="11"/>
      <c r="T48" s="13"/>
      <c r="U48" s="40"/>
      <c r="V48" s="40"/>
      <c r="W48" s="42"/>
      <c r="X48" s="44"/>
      <c r="Y48" s="42"/>
      <c r="Z48" s="13"/>
      <c r="AA48" s="13"/>
      <c r="AB48" s="13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5:1024" s="15" customFormat="1">
      <c r="E49" s="12"/>
      <c r="F49" s="16"/>
      <c r="G49" s="16"/>
      <c r="H49" s="16"/>
      <c r="J49" s="17"/>
      <c r="K49" s="17"/>
      <c r="L49" s="17"/>
      <c r="M49" s="17"/>
      <c r="N49" s="17"/>
      <c r="O49" s="45"/>
      <c r="P49" s="45"/>
      <c r="T49" s="17"/>
      <c r="U49" s="46"/>
      <c r="V49" s="46"/>
      <c r="W49" s="47"/>
      <c r="X49" s="48"/>
      <c r="Y49" s="47"/>
      <c r="Z49" s="17"/>
      <c r="AA49" s="17"/>
      <c r="AB49" s="17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15" customFormat="1">
      <c r="E50" s="12"/>
      <c r="F50" s="16"/>
      <c r="G50" s="16"/>
      <c r="H50" s="16"/>
      <c r="J50" s="17"/>
      <c r="K50" s="17"/>
      <c r="L50" s="17"/>
      <c r="M50" s="17"/>
      <c r="N50" s="17"/>
      <c r="O50" s="45"/>
      <c r="P50" s="45"/>
      <c r="T50" s="17"/>
      <c r="U50" s="46"/>
      <c r="V50" s="46"/>
      <c r="W50" s="47"/>
      <c r="X50" s="48"/>
      <c r="Y50" s="47"/>
      <c r="Z50" s="17"/>
      <c r="AA50" s="17"/>
      <c r="AB50" s="17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15" customFormat="1">
      <c r="E51" s="12"/>
      <c r="F51" s="16"/>
      <c r="G51" s="16"/>
      <c r="H51" s="16"/>
      <c r="J51" s="17"/>
      <c r="K51" s="17"/>
      <c r="L51" s="17"/>
      <c r="M51" s="17"/>
      <c r="N51" s="17"/>
      <c r="O51" s="45"/>
      <c r="P51" s="45"/>
      <c r="T51" s="17"/>
      <c r="U51" s="46"/>
      <c r="V51" s="46"/>
      <c r="W51" s="47"/>
      <c r="X51" s="48"/>
      <c r="Y51" s="47"/>
      <c r="Z51" s="17"/>
      <c r="AA51" s="17"/>
      <c r="AB51" s="17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15" customFormat="1">
      <c r="E52" s="12"/>
      <c r="F52" s="16"/>
      <c r="G52" s="16"/>
      <c r="H52" s="16"/>
      <c r="J52" s="17"/>
      <c r="K52" s="17"/>
      <c r="L52" s="17"/>
      <c r="M52" s="17"/>
      <c r="N52" s="17"/>
      <c r="O52" s="45"/>
      <c r="P52" s="45"/>
      <c r="T52" s="17"/>
      <c r="U52" s="46"/>
      <c r="V52" s="46"/>
      <c r="W52" s="47"/>
      <c r="X52" s="48"/>
      <c r="Y52" s="47"/>
      <c r="Z52" s="17"/>
      <c r="AA52" s="17"/>
      <c r="AB52" s="17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15" customFormat="1">
      <c r="E53" s="12"/>
      <c r="F53" s="16"/>
      <c r="G53" s="16"/>
      <c r="H53" s="16"/>
      <c r="J53" s="17"/>
      <c r="K53" s="17"/>
      <c r="L53" s="17"/>
      <c r="M53" s="17"/>
      <c r="N53" s="17"/>
      <c r="O53" s="45"/>
      <c r="P53" s="45"/>
      <c r="T53" s="17"/>
      <c r="U53" s="46"/>
      <c r="V53" s="46"/>
      <c r="W53" s="47"/>
      <c r="X53" s="48"/>
      <c r="Y53" s="47"/>
      <c r="Z53" s="17"/>
      <c r="AA53" s="17"/>
      <c r="AB53" s="17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15" customFormat="1">
      <c r="E54" s="12"/>
      <c r="F54" s="16"/>
      <c r="G54" s="16"/>
      <c r="H54" s="16"/>
      <c r="J54" s="17"/>
      <c r="K54" s="17"/>
      <c r="L54" s="17"/>
      <c r="M54" s="17"/>
      <c r="N54" s="17"/>
      <c r="O54" s="45"/>
      <c r="P54" s="45"/>
      <c r="T54" s="17"/>
      <c r="U54" s="46"/>
      <c r="V54" s="46"/>
      <c r="W54" s="47"/>
      <c r="X54" s="48"/>
      <c r="Y54" s="47"/>
      <c r="Z54" s="17"/>
      <c r="AA54" s="17"/>
      <c r="AB54" s="17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15" customFormat="1">
      <c r="E55" s="12"/>
      <c r="F55" s="16"/>
      <c r="G55" s="16"/>
      <c r="H55" s="16"/>
      <c r="J55" s="17"/>
      <c r="K55" s="17"/>
      <c r="L55" s="17"/>
      <c r="M55" s="17"/>
      <c r="N55" s="17"/>
      <c r="O55" s="45"/>
      <c r="P55" s="45"/>
      <c r="T55" s="17"/>
      <c r="U55" s="46"/>
      <c r="V55" s="46"/>
      <c r="W55" s="47"/>
      <c r="X55" s="48"/>
      <c r="Y55" s="47"/>
      <c r="Z55" s="17"/>
      <c r="AA55" s="17"/>
      <c r="AB55" s="17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15" customFormat="1">
      <c r="E56" s="12"/>
      <c r="F56" s="16"/>
      <c r="G56" s="16"/>
      <c r="H56" s="16"/>
      <c r="J56" s="17"/>
      <c r="K56" s="17"/>
      <c r="L56" s="17"/>
      <c r="M56" s="17"/>
      <c r="N56" s="17"/>
      <c r="O56" s="45"/>
      <c r="P56" s="45"/>
      <c r="T56" s="17"/>
      <c r="U56" s="46"/>
      <c r="V56" s="46"/>
      <c r="W56" s="47"/>
      <c r="X56" s="47"/>
      <c r="Y56" s="47"/>
      <c r="Z56" s="17"/>
      <c r="AA56" s="17"/>
      <c r="AB56" s="1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15" customFormat="1">
      <c r="E57" s="12"/>
      <c r="F57" s="16"/>
      <c r="G57" s="16"/>
      <c r="H57" s="16"/>
      <c r="J57" s="17"/>
      <c r="K57" s="17"/>
      <c r="L57" s="17"/>
      <c r="M57" s="17"/>
      <c r="N57" s="17"/>
      <c r="O57" s="45"/>
      <c r="P57" s="45"/>
      <c r="T57" s="17"/>
      <c r="U57" s="46"/>
      <c r="V57" s="46"/>
      <c r="W57" s="47"/>
      <c r="X57" s="47"/>
      <c r="Y57" s="47"/>
      <c r="Z57" s="17"/>
      <c r="AA57" s="17"/>
      <c r="AB57" s="1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15" customFormat="1">
      <c r="E58" s="12"/>
      <c r="F58" s="16"/>
      <c r="G58" s="16"/>
      <c r="H58" s="16"/>
      <c r="J58" s="17"/>
      <c r="K58" s="17"/>
      <c r="L58" s="17"/>
      <c r="M58" s="17"/>
      <c r="N58" s="17"/>
      <c r="O58" s="45"/>
      <c r="P58" s="45"/>
      <c r="T58" s="17"/>
      <c r="U58" s="46"/>
      <c r="V58" s="46"/>
      <c r="W58" s="47"/>
      <c r="X58" s="47"/>
      <c r="Y58" s="47"/>
      <c r="Z58" s="17"/>
      <c r="AA58" s="17"/>
      <c r="AB58" s="17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15" customFormat="1">
      <c r="E59" s="12"/>
      <c r="F59" s="16"/>
      <c r="G59" s="16"/>
      <c r="H59" s="16"/>
      <c r="J59" s="17"/>
      <c r="K59" s="17"/>
      <c r="L59" s="17"/>
      <c r="M59" s="17"/>
      <c r="N59" s="17"/>
      <c r="O59" s="45"/>
      <c r="P59" s="45"/>
      <c r="T59" s="17"/>
      <c r="U59" s="46"/>
      <c r="V59" s="46"/>
      <c r="W59" s="47"/>
      <c r="X59" s="47"/>
      <c r="Y59" s="47"/>
      <c r="Z59" s="17"/>
      <c r="AA59" s="17"/>
      <c r="AB59" s="17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15" customFormat="1">
      <c r="E60" s="12"/>
      <c r="F60" s="16"/>
      <c r="G60" s="16"/>
      <c r="H60" s="16"/>
      <c r="J60" s="17"/>
      <c r="K60" s="17"/>
      <c r="L60" s="17"/>
      <c r="M60" s="17"/>
      <c r="N60" s="17"/>
      <c r="O60" s="45"/>
      <c r="P60" s="45"/>
      <c r="T60" s="17"/>
      <c r="U60" s="46"/>
      <c r="V60" s="46"/>
      <c r="W60" s="47"/>
      <c r="X60" s="47"/>
      <c r="Y60" s="47"/>
      <c r="Z60" s="17"/>
      <c r="AA60" s="17"/>
      <c r="AB60" s="17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15" customFormat="1">
      <c r="E61" s="12"/>
      <c r="F61" s="16"/>
      <c r="G61" s="16"/>
      <c r="H61" s="16"/>
      <c r="J61" s="17"/>
      <c r="K61" s="17"/>
      <c r="L61" s="17"/>
      <c r="M61" s="17"/>
      <c r="N61" s="17"/>
      <c r="O61" s="45"/>
      <c r="P61" s="45"/>
      <c r="T61" s="17"/>
      <c r="U61" s="46"/>
      <c r="V61" s="46"/>
      <c r="W61" s="47"/>
      <c r="X61" s="47"/>
      <c r="Y61" s="47"/>
      <c r="Z61" s="17"/>
      <c r="AA61" s="17"/>
      <c r="AB61" s="17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15" customFormat="1">
      <c r="E62" s="11"/>
      <c r="J62" s="17"/>
      <c r="K62" s="17"/>
      <c r="L62" s="17"/>
      <c r="M62" s="17"/>
      <c r="N62" s="17"/>
      <c r="O62" s="45"/>
      <c r="P62" s="45"/>
      <c r="T62" s="17"/>
      <c r="U62" s="46"/>
      <c r="V62" s="46"/>
      <c r="W62" s="47"/>
      <c r="X62" s="47"/>
      <c r="Y62" s="47"/>
      <c r="Z62" s="17"/>
      <c r="AA62" s="17"/>
      <c r="AB62" s="17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15" customFormat="1">
      <c r="E63" s="11"/>
      <c r="J63" s="17"/>
      <c r="K63" s="17"/>
      <c r="L63" s="17"/>
      <c r="M63" s="17"/>
      <c r="N63" s="17"/>
      <c r="O63" s="45"/>
      <c r="P63" s="45"/>
      <c r="T63" s="17"/>
      <c r="U63" s="46"/>
      <c r="V63" s="46"/>
      <c r="W63" s="47"/>
      <c r="X63" s="47"/>
      <c r="Y63" s="47"/>
      <c r="Z63" s="17"/>
      <c r="AA63" s="17"/>
      <c r="AB63" s="17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15" customFormat="1">
      <c r="E64" s="11"/>
      <c r="J64" s="17"/>
      <c r="K64" s="17"/>
      <c r="L64" s="17"/>
      <c r="M64" s="17"/>
      <c r="N64" s="17"/>
      <c r="O64" s="45"/>
      <c r="P64" s="45"/>
      <c r="T64" s="17"/>
      <c r="U64" s="46"/>
      <c r="V64" s="46"/>
      <c r="W64" s="47"/>
      <c r="X64" s="47"/>
      <c r="Y64" s="47"/>
      <c r="Z64" s="17"/>
      <c r="AA64" s="17"/>
      <c r="AB64" s="17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15" customFormat="1">
      <c r="E65" s="11"/>
      <c r="J65" s="17"/>
      <c r="K65" s="17"/>
      <c r="L65" s="17"/>
      <c r="M65" s="17"/>
      <c r="N65" s="17"/>
      <c r="O65" s="45"/>
      <c r="P65" s="45"/>
      <c r="T65" s="17"/>
      <c r="U65" s="46"/>
      <c r="V65" s="46"/>
      <c r="W65" s="47"/>
      <c r="X65" s="47"/>
      <c r="Y65" s="47"/>
      <c r="Z65" s="17"/>
      <c r="AA65" s="17"/>
      <c r="AB65" s="17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15" customFormat="1">
      <c r="E66" s="11"/>
      <c r="J66" s="17"/>
      <c r="K66" s="17"/>
      <c r="L66" s="17"/>
      <c r="M66" s="17"/>
      <c r="N66" s="17"/>
      <c r="O66" s="45"/>
      <c r="P66" s="45"/>
      <c r="T66" s="17"/>
      <c r="U66" s="46"/>
      <c r="V66" s="46"/>
      <c r="W66" s="47"/>
      <c r="X66" s="47"/>
      <c r="Y66" s="47"/>
      <c r="Z66" s="17"/>
      <c r="AA66" s="17"/>
      <c r="AB66" s="17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15" customFormat="1">
      <c r="E67" s="11"/>
      <c r="J67" s="17"/>
      <c r="K67" s="17"/>
      <c r="L67" s="17"/>
      <c r="M67" s="17"/>
      <c r="N67" s="17"/>
      <c r="O67" s="45"/>
      <c r="P67" s="45"/>
      <c r="T67" s="17"/>
      <c r="U67" s="46"/>
      <c r="V67" s="46"/>
      <c r="W67" s="47"/>
      <c r="X67" s="47"/>
      <c r="Y67" s="47"/>
      <c r="Z67" s="17"/>
      <c r="AA67" s="17"/>
      <c r="AB67" s="1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15" customFormat="1">
      <c r="E68" s="11"/>
      <c r="J68" s="17"/>
      <c r="K68" s="17"/>
      <c r="L68" s="17"/>
      <c r="M68" s="17"/>
      <c r="N68" s="17"/>
      <c r="O68" s="45"/>
      <c r="P68" s="45"/>
      <c r="T68" s="17"/>
      <c r="U68" s="46"/>
      <c r="V68" s="46"/>
      <c r="W68" s="47"/>
      <c r="X68" s="47"/>
      <c r="Y68" s="47"/>
      <c r="Z68" s="17"/>
      <c r="AA68" s="17"/>
      <c r="AB68" s="17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15" customFormat="1">
      <c r="E69" s="11"/>
      <c r="J69" s="17"/>
      <c r="K69" s="17"/>
      <c r="L69" s="17"/>
      <c r="M69" s="17"/>
      <c r="N69" s="17"/>
      <c r="O69" s="45"/>
      <c r="P69" s="45"/>
      <c r="T69" s="17"/>
      <c r="U69" s="46"/>
      <c r="V69" s="46"/>
      <c r="W69" s="47"/>
      <c r="X69" s="47"/>
      <c r="Y69" s="47"/>
      <c r="Z69" s="17"/>
      <c r="AA69" s="17"/>
      <c r="AB69" s="17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15" customFormat="1">
      <c r="E70" s="11"/>
      <c r="J70" s="17"/>
      <c r="K70" s="17"/>
      <c r="L70" s="17"/>
      <c r="M70" s="17"/>
      <c r="N70" s="17"/>
      <c r="O70" s="45"/>
      <c r="P70" s="45"/>
      <c r="T70" s="17"/>
      <c r="U70" s="46"/>
      <c r="V70" s="46"/>
      <c r="W70" s="47"/>
      <c r="X70" s="47"/>
      <c r="Y70" s="47"/>
      <c r="Z70" s="17"/>
      <c r="AA70" s="17"/>
      <c r="AB70" s="17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15" customFormat="1">
      <c r="J71" s="17"/>
      <c r="K71" s="17"/>
      <c r="L71" s="17"/>
      <c r="M71" s="17"/>
      <c r="N71" s="17"/>
      <c r="O71" s="45"/>
      <c r="P71" s="45"/>
      <c r="T71" s="17"/>
      <c r="U71" s="46"/>
      <c r="V71" s="46"/>
      <c r="W71" s="47"/>
      <c r="X71" s="47"/>
      <c r="Y71" s="47"/>
      <c r="Z71" s="17"/>
      <c r="AA71" s="17"/>
      <c r="AB71" s="17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15" customFormat="1">
      <c r="J72" s="17"/>
      <c r="K72" s="17"/>
      <c r="L72" s="17"/>
      <c r="M72" s="17"/>
      <c r="N72" s="17"/>
      <c r="O72" s="45"/>
      <c r="P72" s="45"/>
      <c r="T72" s="17"/>
      <c r="U72" s="46"/>
      <c r="V72" s="46"/>
      <c r="W72" s="47"/>
      <c r="X72" s="47"/>
      <c r="Y72" s="47"/>
      <c r="Z72" s="17"/>
      <c r="AA72" s="17"/>
      <c r="AB72" s="17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15" customFormat="1">
      <c r="J73" s="17"/>
      <c r="K73" s="17"/>
      <c r="L73" s="17"/>
      <c r="M73" s="17"/>
      <c r="N73" s="17"/>
      <c r="O73" s="45"/>
      <c r="P73" s="45"/>
      <c r="T73" s="17"/>
      <c r="U73" s="46"/>
      <c r="V73" s="46"/>
      <c r="W73" s="47"/>
      <c r="X73" s="47"/>
      <c r="Y73" s="47"/>
      <c r="Z73" s="17"/>
      <c r="AA73" s="17"/>
      <c r="AB73" s="17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15" customFormat="1">
      <c r="J74" s="17"/>
      <c r="K74" s="17"/>
      <c r="L74" s="17"/>
      <c r="M74" s="17"/>
      <c r="N74" s="17"/>
      <c r="O74" s="45"/>
      <c r="P74" s="45"/>
      <c r="T74" s="17"/>
      <c r="U74" s="46"/>
      <c r="V74" s="46"/>
      <c r="W74" s="47"/>
      <c r="X74" s="47"/>
      <c r="Y74" s="47"/>
      <c r="Z74" s="17"/>
      <c r="AA74" s="17"/>
      <c r="AB74" s="17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15" customFormat="1">
      <c r="J75" s="17"/>
      <c r="K75" s="17"/>
      <c r="L75" s="17"/>
      <c r="M75" s="17"/>
      <c r="N75" s="17"/>
      <c r="O75" s="45"/>
      <c r="P75" s="45"/>
      <c r="T75" s="17"/>
      <c r="U75" s="46"/>
      <c r="V75" s="46"/>
      <c r="W75" s="47"/>
      <c r="X75" s="47"/>
      <c r="Y75" s="47"/>
      <c r="Z75" s="17"/>
      <c r="AA75" s="17"/>
      <c r="AB75" s="17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15" customFormat="1">
      <c r="J76" s="17"/>
      <c r="K76" s="17"/>
      <c r="L76" s="17"/>
      <c r="M76" s="17"/>
      <c r="N76" s="17"/>
      <c r="O76" s="45"/>
      <c r="P76" s="45"/>
      <c r="T76" s="17"/>
      <c r="U76" s="46"/>
      <c r="V76" s="46"/>
      <c r="W76" s="47"/>
      <c r="X76" s="47"/>
      <c r="Y76" s="47"/>
      <c r="Z76" s="17"/>
      <c r="AA76" s="17"/>
      <c r="AB76" s="17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15" customFormat="1">
      <c r="J77" s="17"/>
      <c r="K77" s="17"/>
      <c r="L77" s="17"/>
      <c r="M77" s="17"/>
      <c r="N77" s="17"/>
      <c r="O77" s="45"/>
      <c r="P77" s="45"/>
      <c r="T77" s="17"/>
      <c r="U77" s="46"/>
      <c r="V77" s="46"/>
      <c r="W77" s="47"/>
      <c r="X77" s="47"/>
      <c r="Y77" s="47"/>
      <c r="Z77" s="17"/>
      <c r="AA77" s="17"/>
      <c r="AB77" s="1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15" customFormat="1">
      <c r="J78" s="17"/>
      <c r="K78" s="17"/>
      <c r="L78" s="17"/>
      <c r="M78" s="17"/>
      <c r="N78" s="17"/>
      <c r="O78" s="45"/>
      <c r="P78" s="45"/>
      <c r="T78" s="17"/>
      <c r="U78" s="46"/>
      <c r="V78" s="46"/>
      <c r="W78" s="47"/>
      <c r="X78" s="47"/>
      <c r="Y78" s="47"/>
      <c r="Z78" s="17"/>
      <c r="AA78" s="17"/>
      <c r="AB78" s="17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15" customFormat="1">
      <c r="J79" s="17"/>
      <c r="K79" s="17"/>
      <c r="L79" s="17"/>
      <c r="M79" s="17"/>
      <c r="N79" s="17"/>
      <c r="O79" s="45"/>
      <c r="P79" s="45"/>
      <c r="T79" s="17"/>
      <c r="U79" s="46"/>
      <c r="V79" s="46"/>
      <c r="W79" s="47"/>
      <c r="X79" s="47"/>
      <c r="Y79" s="47"/>
      <c r="Z79" s="17"/>
      <c r="AA79" s="17"/>
      <c r="AB79" s="17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15" customFormat="1">
      <c r="J80" s="17"/>
      <c r="K80" s="17"/>
      <c r="L80" s="17"/>
      <c r="M80" s="17"/>
      <c r="N80" s="17"/>
      <c r="O80" s="45"/>
      <c r="P80" s="45"/>
      <c r="T80" s="17"/>
      <c r="U80" s="46"/>
      <c r="V80" s="46"/>
      <c r="W80" s="47"/>
      <c r="X80" s="47"/>
      <c r="Y80" s="47"/>
      <c r="Z80" s="17"/>
      <c r="AA80" s="17"/>
      <c r="AB80" s="17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5" customFormat="1">
      <c r="J81" s="17"/>
      <c r="K81" s="17"/>
      <c r="L81" s="17"/>
      <c r="M81" s="17"/>
      <c r="N81" s="17"/>
      <c r="O81" s="45"/>
      <c r="P81" s="45"/>
      <c r="T81" s="17"/>
      <c r="U81" s="46"/>
      <c r="V81" s="46"/>
      <c r="W81" s="47"/>
      <c r="X81" s="47"/>
      <c r="Y81" s="47"/>
      <c r="Z81" s="17"/>
      <c r="AA81" s="17"/>
      <c r="AB81" s="17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5" customFormat="1">
      <c r="J82" s="17"/>
      <c r="K82" s="17"/>
      <c r="L82" s="17"/>
      <c r="M82" s="17"/>
      <c r="N82" s="17"/>
      <c r="O82" s="45"/>
      <c r="P82" s="45"/>
      <c r="T82" s="17"/>
      <c r="U82" s="46"/>
      <c r="V82" s="46"/>
      <c r="W82" s="47"/>
      <c r="X82" s="47"/>
      <c r="Y82" s="47"/>
      <c r="Z82" s="17"/>
      <c r="AA82" s="17"/>
      <c r="AB82" s="17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5" customFormat="1">
      <c r="J83" s="17"/>
      <c r="K83" s="17"/>
      <c r="L83" s="17"/>
      <c r="M83" s="17"/>
      <c r="N83" s="17"/>
      <c r="O83" s="45"/>
      <c r="P83" s="45"/>
      <c r="T83" s="17"/>
      <c r="U83" s="46"/>
      <c r="V83" s="46"/>
      <c r="W83" s="47"/>
      <c r="X83" s="47"/>
      <c r="Y83" s="47"/>
      <c r="Z83" s="17"/>
      <c r="AA83" s="17"/>
      <c r="AB83" s="17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5" customFormat="1">
      <c r="J84" s="17"/>
      <c r="K84" s="17"/>
      <c r="L84" s="17"/>
      <c r="M84" s="17"/>
      <c r="N84" s="17"/>
      <c r="O84" s="45"/>
      <c r="P84" s="45"/>
      <c r="T84" s="17"/>
      <c r="U84" s="46"/>
      <c r="V84" s="46"/>
      <c r="W84" s="47"/>
      <c r="X84" s="47"/>
      <c r="Y84" s="47"/>
      <c r="Z84" s="17"/>
      <c r="AA84" s="17"/>
      <c r="AB84" s="17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5" customFormat="1">
      <c r="J85" s="17"/>
      <c r="K85" s="17"/>
      <c r="L85" s="17"/>
      <c r="M85" s="17"/>
      <c r="N85" s="17"/>
      <c r="O85" s="45"/>
      <c r="P85" s="45"/>
      <c r="T85" s="17"/>
      <c r="U85" s="46"/>
      <c r="V85" s="46"/>
      <c r="W85" s="47"/>
      <c r="X85" s="47"/>
      <c r="Y85" s="47"/>
      <c r="Z85" s="17"/>
      <c r="AA85" s="17"/>
      <c r="AB85" s="17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5" customFormat="1">
      <c r="J86" s="17"/>
      <c r="K86" s="17"/>
      <c r="L86" s="17"/>
      <c r="M86" s="17"/>
      <c r="N86" s="17"/>
      <c r="O86" s="45"/>
      <c r="P86" s="45"/>
      <c r="T86" s="17"/>
      <c r="U86" s="46"/>
      <c r="V86" s="46"/>
      <c r="W86" s="47"/>
      <c r="X86" s="47"/>
      <c r="Y86" s="47"/>
      <c r="Z86" s="17"/>
      <c r="AA86" s="17"/>
      <c r="AB86" s="17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5" customFormat="1">
      <c r="J87" s="17"/>
      <c r="K87" s="17"/>
      <c r="L87" s="17"/>
      <c r="M87" s="17"/>
      <c r="N87" s="17"/>
      <c r="O87" s="45"/>
      <c r="P87" s="45"/>
      <c r="T87" s="17"/>
      <c r="U87" s="46"/>
      <c r="V87" s="46"/>
      <c r="W87" s="47"/>
      <c r="X87" s="47"/>
      <c r="Y87" s="47"/>
      <c r="Z87" s="17"/>
      <c r="AA87" s="17"/>
      <c r="AB87" s="1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5" customFormat="1">
      <c r="J88" s="17"/>
      <c r="K88" s="17"/>
      <c r="L88" s="17"/>
      <c r="M88" s="17"/>
      <c r="N88" s="17"/>
      <c r="O88" s="45"/>
      <c r="P88" s="45"/>
      <c r="T88" s="17"/>
      <c r="U88" s="46"/>
      <c r="V88" s="46"/>
      <c r="W88" s="47"/>
      <c r="X88" s="47"/>
      <c r="Y88" s="47"/>
      <c r="Z88" s="17"/>
      <c r="AA88" s="17"/>
      <c r="AB88" s="17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5" customFormat="1">
      <c r="J89" s="17"/>
      <c r="K89" s="17"/>
      <c r="L89" s="17"/>
      <c r="M89" s="17"/>
      <c r="N89" s="17"/>
      <c r="O89" s="45"/>
      <c r="P89" s="45"/>
      <c r="T89" s="17"/>
      <c r="U89" s="46"/>
      <c r="V89" s="46"/>
      <c r="W89" s="47"/>
      <c r="X89" s="47"/>
      <c r="Y89" s="47"/>
      <c r="Z89" s="17"/>
      <c r="AA89" s="17"/>
      <c r="AB89" s="17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5" customFormat="1">
      <c r="J90" s="17"/>
      <c r="K90" s="17"/>
      <c r="L90" s="17"/>
      <c r="M90" s="17"/>
      <c r="N90" s="17"/>
      <c r="O90" s="45"/>
      <c r="P90" s="45"/>
      <c r="T90" s="17"/>
      <c r="U90" s="46"/>
      <c r="V90" s="46"/>
      <c r="W90" s="47"/>
      <c r="X90" s="47"/>
      <c r="Y90" s="47"/>
      <c r="Z90" s="17"/>
      <c r="AA90" s="17"/>
      <c r="AB90" s="17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5" customFormat="1">
      <c r="J91" s="17"/>
      <c r="K91" s="17"/>
      <c r="L91" s="17"/>
      <c r="M91" s="17"/>
      <c r="N91" s="17"/>
      <c r="O91" s="45"/>
      <c r="P91" s="45"/>
      <c r="T91" s="17"/>
      <c r="U91" s="46"/>
      <c r="V91" s="46"/>
      <c r="W91" s="47"/>
      <c r="X91" s="47"/>
      <c r="Y91" s="47"/>
      <c r="Z91" s="17"/>
      <c r="AA91" s="17"/>
      <c r="AB91" s="17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5" customFormat="1">
      <c r="J92" s="17"/>
      <c r="K92" s="17"/>
      <c r="L92" s="17"/>
      <c r="M92" s="17"/>
      <c r="N92" s="17"/>
      <c r="O92" s="45"/>
      <c r="P92" s="45"/>
      <c r="T92" s="17"/>
      <c r="U92" s="46"/>
      <c r="V92" s="46"/>
      <c r="W92" s="47"/>
      <c r="X92" s="47"/>
      <c r="Y92" s="47"/>
      <c r="Z92" s="17"/>
      <c r="AA92" s="17"/>
      <c r="AB92" s="17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5" customFormat="1">
      <c r="J93" s="17"/>
      <c r="K93" s="17"/>
      <c r="L93" s="17"/>
      <c r="M93" s="17"/>
      <c r="N93" s="17"/>
      <c r="O93" s="45"/>
      <c r="P93" s="45"/>
      <c r="T93" s="17"/>
      <c r="U93" s="46"/>
      <c r="V93" s="46"/>
      <c r="W93" s="47"/>
      <c r="X93" s="47"/>
      <c r="Y93" s="47"/>
      <c r="Z93" s="17"/>
      <c r="AA93" s="17"/>
      <c r="AB93" s="17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5" customFormat="1">
      <c r="J94" s="17"/>
      <c r="K94" s="17"/>
      <c r="L94" s="17"/>
      <c r="M94" s="17"/>
      <c r="N94" s="17"/>
      <c r="O94" s="45"/>
      <c r="P94" s="45"/>
      <c r="T94" s="17"/>
      <c r="U94" s="46"/>
      <c r="V94" s="46"/>
      <c r="W94" s="47"/>
      <c r="X94" s="47"/>
      <c r="Y94" s="47"/>
      <c r="Z94" s="17"/>
      <c r="AA94" s="17"/>
      <c r="AB94" s="17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5" customFormat="1">
      <c r="O95" s="45"/>
      <c r="P95" s="45"/>
      <c r="U95" s="47"/>
      <c r="V95" s="47"/>
      <c r="W95" s="47"/>
      <c r="X95" s="47"/>
      <c r="Y95" s="47"/>
      <c r="Z95" s="17"/>
      <c r="AA95" s="17"/>
      <c r="AB95" s="17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5" customFormat="1">
      <c r="O96" s="45"/>
      <c r="P96" s="45"/>
      <c r="U96" s="47"/>
      <c r="V96" s="47"/>
      <c r="W96" s="47"/>
      <c r="X96" s="47"/>
      <c r="Y96" s="47"/>
      <c r="Z96" s="17"/>
      <c r="AA96" s="17"/>
      <c r="AB96" s="17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15" customFormat="1">
      <c r="O97" s="45"/>
      <c r="P97" s="45"/>
      <c r="U97" s="47"/>
      <c r="V97" s="47"/>
      <c r="W97" s="47"/>
      <c r="X97" s="47"/>
      <c r="Y97" s="47"/>
      <c r="Z97" s="17"/>
      <c r="AA97" s="17"/>
      <c r="AB97" s="1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15" customFormat="1">
      <c r="O98" s="45"/>
      <c r="P98" s="45"/>
      <c r="U98" s="47"/>
      <c r="V98" s="47"/>
      <c r="W98" s="47"/>
      <c r="X98" s="47"/>
      <c r="Y98" s="47"/>
      <c r="Z98" s="17"/>
      <c r="AA98" s="17"/>
      <c r="AB98" s="17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15" customFormat="1">
      <c r="O99" s="45"/>
      <c r="P99" s="45"/>
      <c r="U99" s="47"/>
      <c r="V99" s="47"/>
      <c r="W99" s="47"/>
      <c r="X99" s="47"/>
      <c r="Y99" s="47"/>
      <c r="Z99" s="17"/>
      <c r="AA99" s="17"/>
      <c r="AB99" s="17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15" customFormat="1">
      <c r="O100" s="45"/>
      <c r="P100" s="45"/>
      <c r="U100" s="47"/>
      <c r="V100" s="47"/>
      <c r="W100" s="47"/>
      <c r="X100" s="47"/>
      <c r="Y100" s="47"/>
      <c r="Z100" s="17"/>
      <c r="AA100" s="17"/>
      <c r="AB100" s="17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15" customFormat="1">
      <c r="O101" s="45"/>
      <c r="P101" s="45"/>
      <c r="U101" s="47"/>
      <c r="V101" s="47"/>
      <c r="W101" s="47"/>
      <c r="X101" s="47"/>
      <c r="Y101" s="47"/>
      <c r="Z101" s="17"/>
      <c r="AA101" s="17"/>
      <c r="AB101" s="17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15" customFormat="1">
      <c r="O102" s="45"/>
      <c r="P102" s="45"/>
      <c r="U102" s="47"/>
      <c r="V102" s="47"/>
      <c r="W102" s="47"/>
      <c r="X102" s="47"/>
      <c r="Y102" s="47"/>
      <c r="Z102" s="17"/>
      <c r="AA102" s="17"/>
      <c r="AB102" s="17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15" customFormat="1">
      <c r="O103" s="45"/>
      <c r="P103" s="45"/>
      <c r="U103" s="47"/>
      <c r="V103" s="47"/>
      <c r="W103" s="47"/>
      <c r="X103" s="47"/>
      <c r="Y103" s="47"/>
      <c r="Z103" s="17"/>
      <c r="AA103" s="17"/>
      <c r="AB103" s="17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15" customFormat="1">
      <c r="O104" s="45"/>
      <c r="P104" s="45"/>
      <c r="U104" s="47"/>
      <c r="V104" s="47"/>
      <c r="W104" s="47"/>
      <c r="X104" s="47"/>
      <c r="Y104" s="47"/>
      <c r="Z104" s="17"/>
      <c r="AA104" s="17"/>
      <c r="AB104" s="17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15" customFormat="1">
      <c r="O105" s="45"/>
      <c r="P105" s="45"/>
      <c r="U105" s="47"/>
      <c r="V105" s="47"/>
      <c r="W105" s="47"/>
      <c r="X105" s="47"/>
      <c r="Y105" s="47"/>
      <c r="Z105" s="17"/>
      <c r="AA105" s="17"/>
      <c r="AB105" s="17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15" customFormat="1">
      <c r="O106" s="45"/>
      <c r="P106" s="45"/>
      <c r="U106" s="47"/>
      <c r="V106" s="47"/>
      <c r="W106" s="47"/>
      <c r="X106" s="47"/>
      <c r="Y106" s="47"/>
      <c r="Z106" s="17"/>
      <c r="AA106" s="17"/>
      <c r="AB106" s="17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15" customFormat="1">
      <c r="O107" s="45"/>
      <c r="P107" s="45"/>
      <c r="U107" s="47"/>
      <c r="V107" s="47"/>
      <c r="W107" s="47"/>
      <c r="X107" s="47"/>
      <c r="Y107" s="47"/>
      <c r="Z107" s="17"/>
      <c r="AA107" s="17"/>
      <c r="AB107" s="1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15" customFormat="1">
      <c r="O108" s="45"/>
      <c r="P108" s="45"/>
      <c r="U108" s="47"/>
      <c r="V108" s="47"/>
      <c r="W108" s="47"/>
      <c r="X108" s="47"/>
      <c r="Y108" s="47"/>
      <c r="Z108" s="17"/>
      <c r="AA108" s="17"/>
      <c r="AB108" s="17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15" customFormat="1">
      <c r="O109" s="45"/>
      <c r="P109" s="45"/>
      <c r="U109" s="47"/>
      <c r="V109" s="47"/>
      <c r="W109" s="47"/>
      <c r="X109" s="47"/>
      <c r="Y109" s="47"/>
      <c r="Z109" s="17"/>
      <c r="AA109" s="17"/>
      <c r="AB109" s="17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15" customFormat="1">
      <c r="O110" s="45"/>
      <c r="P110" s="45"/>
      <c r="U110" s="47"/>
      <c r="V110" s="47"/>
      <c r="W110" s="47"/>
      <c r="X110" s="47"/>
      <c r="Y110" s="47"/>
      <c r="Z110" s="17"/>
      <c r="AA110" s="17"/>
      <c r="AB110" s="17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15" customFormat="1">
      <c r="O111" s="45"/>
      <c r="P111" s="45"/>
      <c r="U111" s="47"/>
      <c r="V111" s="47"/>
      <c r="W111" s="47"/>
      <c r="X111" s="47"/>
      <c r="Y111" s="47"/>
      <c r="Z111" s="17"/>
      <c r="AA111" s="17"/>
      <c r="AB111" s="17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15" customFormat="1">
      <c r="O112" s="45"/>
      <c r="P112" s="45"/>
      <c r="U112" s="47"/>
      <c r="V112" s="47"/>
      <c r="W112" s="47"/>
      <c r="X112" s="47"/>
      <c r="Y112" s="47"/>
      <c r="Z112" s="17"/>
      <c r="AA112" s="17"/>
      <c r="AB112" s="17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5" customFormat="1">
      <c r="O113" s="45"/>
      <c r="P113" s="45"/>
      <c r="U113" s="47"/>
      <c r="V113" s="47"/>
      <c r="W113" s="47"/>
      <c r="X113" s="47"/>
      <c r="Y113" s="47"/>
      <c r="Z113" s="17"/>
      <c r="AA113" s="17"/>
      <c r="AB113" s="17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5" customFormat="1">
      <c r="O114" s="45"/>
      <c r="P114" s="45"/>
      <c r="U114" s="47"/>
      <c r="V114" s="47"/>
      <c r="W114" s="47"/>
      <c r="X114" s="47"/>
      <c r="Y114" s="47"/>
      <c r="Z114" s="17"/>
      <c r="AA114" s="17"/>
      <c r="AB114" s="17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5" customFormat="1">
      <c r="O115" s="45"/>
      <c r="P115" s="45"/>
      <c r="U115" s="47"/>
      <c r="V115" s="47"/>
      <c r="W115" s="47"/>
      <c r="X115" s="47"/>
      <c r="Y115" s="47"/>
      <c r="Z115" s="17"/>
      <c r="AA115" s="17"/>
      <c r="AB115" s="17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5" customFormat="1">
      <c r="O116" s="45"/>
      <c r="P116" s="45"/>
      <c r="U116" s="47"/>
      <c r="V116" s="47"/>
      <c r="W116" s="47"/>
      <c r="X116" s="47"/>
      <c r="Y116" s="47"/>
      <c r="Z116" s="17"/>
      <c r="AA116" s="17"/>
      <c r="AB116" s="17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5" customFormat="1">
      <c r="O117" s="45"/>
      <c r="P117" s="45"/>
      <c r="U117" s="47"/>
      <c r="V117" s="47"/>
      <c r="W117" s="47"/>
      <c r="X117" s="47"/>
      <c r="Y117" s="47"/>
      <c r="Z117" s="17"/>
      <c r="AA117" s="17"/>
      <c r="AB117" s="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5" customFormat="1">
      <c r="O118" s="45"/>
      <c r="P118" s="45"/>
      <c r="U118" s="47"/>
      <c r="V118" s="47"/>
      <c r="W118" s="47"/>
      <c r="X118" s="47"/>
      <c r="Y118" s="47"/>
      <c r="Z118" s="17"/>
      <c r="AA118" s="17"/>
      <c r="AB118" s="17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5" customFormat="1">
      <c r="O119" s="45"/>
      <c r="P119" s="45"/>
      <c r="U119" s="47"/>
      <c r="V119" s="47"/>
      <c r="W119" s="47"/>
      <c r="X119" s="47"/>
      <c r="Y119" s="47"/>
      <c r="Z119" s="17"/>
      <c r="AA119" s="17"/>
      <c r="AB119" s="17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5" customFormat="1">
      <c r="O120" s="45"/>
      <c r="P120" s="45"/>
      <c r="U120" s="47"/>
      <c r="V120" s="47"/>
      <c r="W120" s="47"/>
      <c r="X120" s="47"/>
      <c r="Y120" s="47"/>
      <c r="Z120" s="17"/>
      <c r="AA120" s="17"/>
      <c r="AB120" s="17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5" customFormat="1">
      <c r="O121" s="45"/>
      <c r="P121" s="45"/>
      <c r="U121" s="47"/>
      <c r="V121" s="47"/>
      <c r="W121" s="47"/>
      <c r="X121" s="47"/>
      <c r="Y121" s="47"/>
      <c r="Z121" s="17"/>
      <c r="AA121" s="17"/>
      <c r="AB121" s="17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5" customFormat="1">
      <c r="O122" s="45"/>
      <c r="P122" s="45"/>
      <c r="U122" s="47"/>
      <c r="V122" s="47"/>
      <c r="W122" s="47"/>
      <c r="X122" s="47"/>
      <c r="Y122" s="47"/>
      <c r="Z122" s="17"/>
      <c r="AA122" s="17"/>
      <c r="AB122" s="17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5" customFormat="1">
      <c r="O123" s="45"/>
      <c r="P123" s="45"/>
      <c r="U123" s="47"/>
      <c r="V123" s="47"/>
      <c r="W123" s="47"/>
      <c r="X123" s="47"/>
      <c r="Y123" s="47"/>
      <c r="Z123" s="17"/>
      <c r="AA123" s="17"/>
      <c r="AB123" s="17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5" customFormat="1">
      <c r="O124" s="45"/>
      <c r="P124" s="45"/>
      <c r="U124" s="47"/>
      <c r="V124" s="47"/>
      <c r="W124" s="47"/>
      <c r="X124" s="47"/>
      <c r="Y124" s="47"/>
      <c r="Z124" s="17"/>
      <c r="AA124" s="17"/>
      <c r="AB124" s="17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5" customFormat="1">
      <c r="O125" s="45"/>
      <c r="P125" s="45"/>
      <c r="U125" s="47"/>
      <c r="V125" s="47"/>
      <c r="W125" s="47"/>
      <c r="X125" s="47"/>
      <c r="Y125" s="47"/>
      <c r="Z125" s="17"/>
      <c r="AA125" s="17"/>
      <c r="AB125" s="17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5" customFormat="1">
      <c r="O126" s="45"/>
      <c r="P126" s="45"/>
      <c r="U126" s="47"/>
      <c r="V126" s="47"/>
      <c r="W126" s="47"/>
      <c r="X126" s="47"/>
      <c r="Y126" s="47"/>
      <c r="Z126" s="17"/>
      <c r="AA126" s="17"/>
      <c r="AB126" s="17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5" customFormat="1">
      <c r="O127" s="45"/>
      <c r="P127" s="45"/>
      <c r="U127" s="47"/>
      <c r="V127" s="47"/>
      <c r="W127" s="47"/>
      <c r="X127" s="47"/>
      <c r="Y127" s="47"/>
      <c r="Z127" s="17"/>
      <c r="AA127" s="17"/>
      <c r="AB127" s="1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5" customFormat="1">
      <c r="O128" s="45"/>
      <c r="P128" s="45"/>
      <c r="U128" s="47"/>
      <c r="V128" s="47"/>
      <c r="W128" s="47"/>
      <c r="X128" s="47"/>
      <c r="Y128" s="47"/>
      <c r="Z128" s="17"/>
      <c r="AA128" s="17"/>
      <c r="AB128" s="17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5" customFormat="1">
      <c r="O129" s="45"/>
      <c r="P129" s="45"/>
      <c r="U129" s="47"/>
      <c r="V129" s="47"/>
      <c r="W129" s="47"/>
      <c r="X129" s="47"/>
      <c r="Y129" s="47"/>
      <c r="Z129" s="17"/>
      <c r="AA129" s="17"/>
      <c r="AB129" s="17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5" customFormat="1">
      <c r="O130" s="45"/>
      <c r="P130" s="45"/>
      <c r="U130" s="47"/>
      <c r="V130" s="47"/>
      <c r="W130" s="47"/>
      <c r="X130" s="47"/>
      <c r="Y130" s="47"/>
      <c r="Z130" s="17"/>
      <c r="AA130" s="17"/>
      <c r="AB130" s="17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5" customFormat="1">
      <c r="O131" s="45"/>
      <c r="P131" s="45"/>
      <c r="U131" s="47"/>
      <c r="V131" s="47"/>
      <c r="W131" s="47"/>
      <c r="X131" s="47"/>
      <c r="Y131" s="47"/>
      <c r="Z131" s="17"/>
      <c r="AA131" s="17"/>
      <c r="AB131" s="17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5" customFormat="1">
      <c r="O132" s="45"/>
      <c r="P132" s="45"/>
      <c r="U132" s="47"/>
      <c r="V132" s="47"/>
      <c r="W132" s="47"/>
      <c r="X132" s="47"/>
      <c r="Y132" s="47"/>
      <c r="Z132" s="17"/>
      <c r="AA132" s="17"/>
      <c r="AB132" s="17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5" customFormat="1">
      <c r="O133" s="45"/>
      <c r="P133" s="45"/>
      <c r="U133" s="47"/>
      <c r="V133" s="47"/>
      <c r="W133" s="47"/>
      <c r="X133" s="47"/>
      <c r="Y133" s="47"/>
      <c r="Z133" s="17"/>
      <c r="AA133" s="17"/>
      <c r="AB133" s="17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5" customFormat="1">
      <c r="O134" s="45"/>
      <c r="P134" s="45"/>
      <c r="U134" s="47"/>
      <c r="V134" s="47"/>
      <c r="W134" s="47"/>
      <c r="X134" s="47"/>
      <c r="Y134" s="47"/>
      <c r="Z134" s="17"/>
      <c r="AA134" s="17"/>
      <c r="AB134" s="17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5" customFormat="1">
      <c r="O135" s="45"/>
      <c r="P135" s="45"/>
      <c r="U135" s="47"/>
      <c r="V135" s="47"/>
      <c r="W135" s="47"/>
      <c r="X135" s="47"/>
      <c r="Y135" s="47"/>
      <c r="Z135" s="17"/>
      <c r="AA135" s="17"/>
      <c r="AB135" s="17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5" customFormat="1">
      <c r="O136" s="45"/>
      <c r="P136" s="45"/>
      <c r="U136" s="47"/>
      <c r="V136" s="47"/>
      <c r="W136" s="47"/>
      <c r="X136" s="47"/>
      <c r="Y136" s="47"/>
      <c r="Z136" s="17"/>
      <c r="AA136" s="17"/>
      <c r="AB136" s="17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5" customFormat="1">
      <c r="O137" s="45"/>
      <c r="P137" s="45"/>
      <c r="U137" s="47"/>
      <c r="V137" s="47"/>
      <c r="W137" s="47"/>
      <c r="X137" s="47"/>
      <c r="Y137" s="47"/>
      <c r="Z137" s="17"/>
      <c r="AA137" s="17"/>
      <c r="AB137" s="1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5" customFormat="1">
      <c r="O138" s="45"/>
      <c r="P138" s="45"/>
      <c r="U138" s="47"/>
      <c r="V138" s="47"/>
      <c r="W138" s="47"/>
      <c r="X138" s="47"/>
      <c r="Y138" s="47"/>
      <c r="Z138" s="17"/>
      <c r="AA138" s="17"/>
      <c r="AB138" s="17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5" customFormat="1">
      <c r="O139" s="45"/>
      <c r="P139" s="45"/>
      <c r="U139" s="47"/>
      <c r="V139" s="47"/>
      <c r="W139" s="47"/>
      <c r="X139" s="47"/>
      <c r="Y139" s="47"/>
      <c r="Z139" s="17"/>
      <c r="AA139" s="17"/>
      <c r="AB139" s="17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5" customFormat="1">
      <c r="O140" s="45"/>
      <c r="P140" s="45"/>
      <c r="U140" s="47"/>
      <c r="V140" s="47"/>
      <c r="W140" s="47"/>
      <c r="X140" s="47"/>
      <c r="Y140" s="47"/>
      <c r="Z140" s="17"/>
      <c r="AA140" s="17"/>
      <c r="AB140" s="17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5" customFormat="1">
      <c r="O141" s="45"/>
      <c r="P141" s="45"/>
      <c r="U141" s="47"/>
      <c r="V141" s="47"/>
      <c r="W141" s="47"/>
      <c r="X141" s="47"/>
      <c r="Y141" s="47"/>
      <c r="Z141" s="17"/>
      <c r="AA141" s="17"/>
      <c r="AB141" s="17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5" customFormat="1">
      <c r="O142" s="45"/>
      <c r="P142" s="45"/>
      <c r="U142" s="47"/>
      <c r="V142" s="47"/>
      <c r="W142" s="47"/>
      <c r="X142" s="47"/>
      <c r="Y142" s="47"/>
      <c r="Z142" s="17"/>
      <c r="AA142" s="17"/>
      <c r="AB142" s="17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5" customFormat="1">
      <c r="O143" s="45"/>
      <c r="P143" s="45"/>
      <c r="U143" s="47"/>
      <c r="V143" s="47"/>
      <c r="W143" s="47"/>
      <c r="X143" s="47"/>
      <c r="Y143" s="47"/>
      <c r="Z143" s="17"/>
      <c r="AA143" s="17"/>
      <c r="AB143" s="17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5" customFormat="1">
      <c r="O144" s="45"/>
      <c r="P144" s="45"/>
      <c r="U144" s="47"/>
      <c r="V144" s="47"/>
      <c r="W144" s="47"/>
      <c r="X144" s="47"/>
      <c r="Y144" s="47"/>
      <c r="Z144" s="17"/>
      <c r="AA144" s="17"/>
      <c r="AB144" s="17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5" customFormat="1">
      <c r="O145" s="45"/>
      <c r="P145" s="45"/>
      <c r="U145" s="47"/>
      <c r="V145" s="47"/>
      <c r="W145" s="47"/>
      <c r="X145" s="47"/>
      <c r="Y145" s="47"/>
      <c r="Z145" s="17"/>
      <c r="AA145" s="17"/>
      <c r="AB145" s="17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5" customFormat="1">
      <c r="O146" s="45"/>
      <c r="P146" s="45"/>
      <c r="U146" s="47"/>
      <c r="V146" s="47"/>
      <c r="W146" s="47"/>
      <c r="X146" s="47"/>
      <c r="Y146" s="47"/>
      <c r="Z146" s="17"/>
      <c r="AA146" s="17"/>
      <c r="AB146" s="17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5" customFormat="1">
      <c r="O147" s="45"/>
      <c r="P147" s="45"/>
      <c r="U147" s="47"/>
      <c r="V147" s="47"/>
      <c r="W147" s="47"/>
      <c r="X147" s="47"/>
      <c r="Y147" s="47"/>
      <c r="Z147" s="17"/>
      <c r="AA147" s="17"/>
      <c r="AB147" s="1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5" customFormat="1">
      <c r="O148" s="45"/>
      <c r="P148" s="45"/>
      <c r="U148" s="47"/>
      <c r="V148" s="47"/>
      <c r="W148" s="47"/>
      <c r="X148" s="47"/>
      <c r="Y148" s="47"/>
      <c r="Z148" s="17"/>
      <c r="AA148" s="17"/>
      <c r="AB148" s="17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5" customFormat="1">
      <c r="O149" s="45"/>
      <c r="P149" s="45"/>
      <c r="U149" s="47"/>
      <c r="V149" s="47"/>
      <c r="W149" s="47"/>
      <c r="X149" s="47"/>
      <c r="Y149" s="47"/>
      <c r="Z149" s="17"/>
      <c r="AA149" s="17"/>
      <c r="AB149" s="17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5" customFormat="1">
      <c r="O150" s="45"/>
      <c r="P150" s="45"/>
      <c r="U150" s="47"/>
      <c r="V150" s="47"/>
      <c r="W150" s="47"/>
      <c r="X150" s="47"/>
      <c r="Y150" s="47"/>
      <c r="Z150" s="17"/>
      <c r="AA150" s="17"/>
      <c r="AB150" s="17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5" customFormat="1">
      <c r="O151" s="45"/>
      <c r="P151" s="45"/>
      <c r="U151" s="47"/>
      <c r="V151" s="47"/>
      <c r="W151" s="47"/>
      <c r="X151" s="47"/>
      <c r="Y151" s="47"/>
      <c r="Z151" s="17"/>
      <c r="AA151" s="17"/>
      <c r="AB151" s="17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5" customFormat="1">
      <c r="O152" s="45"/>
      <c r="P152" s="45"/>
      <c r="U152" s="47"/>
      <c r="V152" s="47"/>
      <c r="W152" s="47"/>
      <c r="X152" s="47"/>
      <c r="Y152" s="47"/>
      <c r="Z152" s="17"/>
      <c r="AA152" s="17"/>
      <c r="AB152" s="17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5" customFormat="1">
      <c r="O153" s="45"/>
      <c r="P153" s="45"/>
      <c r="U153" s="47"/>
      <c r="V153" s="47"/>
      <c r="W153" s="47"/>
      <c r="X153" s="47"/>
      <c r="Y153" s="47"/>
      <c r="Z153" s="17"/>
      <c r="AA153" s="17"/>
      <c r="AB153" s="17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5" customFormat="1">
      <c r="O154" s="45"/>
      <c r="P154" s="45"/>
      <c r="U154" s="47"/>
      <c r="V154" s="47"/>
      <c r="W154" s="47"/>
      <c r="X154" s="47"/>
      <c r="Y154" s="47"/>
      <c r="Z154" s="17"/>
      <c r="AA154" s="17"/>
      <c r="AB154" s="17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5" customFormat="1">
      <c r="O155" s="45"/>
      <c r="P155" s="45"/>
      <c r="U155" s="47"/>
      <c r="V155" s="47"/>
      <c r="W155" s="47"/>
      <c r="X155" s="47"/>
      <c r="Y155" s="47"/>
      <c r="Z155" s="17"/>
      <c r="AA155" s="17"/>
      <c r="AB155" s="17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5" customFormat="1">
      <c r="O156" s="45"/>
      <c r="P156" s="45"/>
      <c r="U156" s="47"/>
      <c r="V156" s="47"/>
      <c r="W156" s="47"/>
      <c r="X156" s="47"/>
      <c r="Y156" s="47"/>
      <c r="Z156" s="17"/>
      <c r="AA156" s="17"/>
      <c r="AB156" s="17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5" customFormat="1">
      <c r="O157" s="45"/>
      <c r="P157" s="45"/>
      <c r="U157" s="47"/>
      <c r="V157" s="47"/>
      <c r="W157" s="47"/>
      <c r="X157" s="47"/>
      <c r="Y157" s="47"/>
      <c r="Z157" s="17"/>
      <c r="AA157" s="17"/>
      <c r="AB157" s="1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5" customFormat="1">
      <c r="O158" s="45"/>
      <c r="P158" s="45"/>
      <c r="U158" s="47"/>
      <c r="V158" s="47"/>
      <c r="W158" s="47"/>
      <c r="X158" s="47"/>
      <c r="Y158" s="47"/>
      <c r="Z158" s="17"/>
      <c r="AA158" s="17"/>
      <c r="AB158" s="17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5" customFormat="1">
      <c r="O159" s="45"/>
      <c r="P159" s="45"/>
      <c r="U159" s="47"/>
      <c r="V159" s="47"/>
      <c r="W159" s="47"/>
      <c r="X159" s="47"/>
      <c r="Y159" s="47"/>
      <c r="Z159" s="17"/>
      <c r="AA159" s="17"/>
      <c r="AB159" s="17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5" customFormat="1">
      <c r="O160" s="45"/>
      <c r="P160" s="45"/>
      <c r="U160" s="47"/>
      <c r="V160" s="47"/>
      <c r="W160" s="47"/>
      <c r="X160" s="47"/>
      <c r="Y160" s="47"/>
      <c r="Z160" s="17"/>
      <c r="AA160" s="17"/>
      <c r="AB160" s="17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5" customFormat="1">
      <c r="O161" s="45"/>
      <c r="P161" s="45"/>
      <c r="U161" s="47"/>
      <c r="V161" s="47"/>
      <c r="W161" s="47"/>
      <c r="X161" s="47"/>
      <c r="Y161" s="47"/>
      <c r="Z161" s="17"/>
      <c r="AA161" s="17"/>
      <c r="AB161" s="17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5" customFormat="1">
      <c r="O162" s="45"/>
      <c r="P162" s="45"/>
      <c r="U162" s="47"/>
      <c r="V162" s="47"/>
      <c r="W162" s="47"/>
      <c r="X162" s="47"/>
      <c r="Y162" s="47"/>
      <c r="Z162" s="17"/>
      <c r="AA162" s="17"/>
      <c r="AB162" s="17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5" customFormat="1">
      <c r="O163" s="45"/>
      <c r="P163" s="45"/>
      <c r="U163" s="47"/>
      <c r="V163" s="47"/>
      <c r="W163" s="47"/>
      <c r="X163" s="47"/>
      <c r="Y163" s="47"/>
      <c r="Z163" s="17"/>
      <c r="AA163" s="17"/>
      <c r="AB163" s="17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5" customFormat="1">
      <c r="O164" s="45"/>
      <c r="P164" s="45"/>
      <c r="U164" s="47"/>
      <c r="V164" s="47"/>
      <c r="W164" s="47"/>
      <c r="X164" s="47"/>
      <c r="Y164" s="47"/>
      <c r="Z164" s="17"/>
      <c r="AA164" s="17"/>
      <c r="AB164" s="17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5" customFormat="1">
      <c r="O165" s="45"/>
      <c r="P165" s="45"/>
      <c r="U165" s="47"/>
      <c r="V165" s="47"/>
      <c r="W165" s="47"/>
      <c r="X165" s="47"/>
      <c r="Y165" s="47"/>
      <c r="Z165" s="17"/>
      <c r="AA165" s="17"/>
      <c r="AB165" s="17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5" customFormat="1">
      <c r="O166" s="45"/>
      <c r="P166" s="45"/>
      <c r="U166" s="47"/>
      <c r="V166" s="47"/>
      <c r="W166" s="47"/>
      <c r="X166" s="47"/>
      <c r="Y166" s="47"/>
      <c r="Z166" s="17"/>
      <c r="AA166" s="17"/>
      <c r="AB166" s="17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5" customFormat="1">
      <c r="O167" s="45"/>
      <c r="P167" s="45"/>
      <c r="U167" s="47"/>
      <c r="V167" s="47"/>
      <c r="W167" s="47"/>
      <c r="X167" s="47"/>
      <c r="Y167" s="47"/>
      <c r="Z167" s="17"/>
      <c r="AA167" s="17"/>
      <c r="AB167" s="1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5" customFormat="1">
      <c r="O168" s="45"/>
      <c r="P168" s="45"/>
      <c r="U168" s="47"/>
      <c r="V168" s="47"/>
      <c r="W168" s="47"/>
      <c r="X168" s="47"/>
      <c r="Y168" s="47"/>
      <c r="Z168" s="17"/>
      <c r="AA168" s="17"/>
      <c r="AB168" s="17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5" customFormat="1">
      <c r="O169" s="45"/>
      <c r="P169" s="45"/>
      <c r="U169" s="47"/>
      <c r="V169" s="47"/>
      <c r="W169" s="47"/>
      <c r="X169" s="47"/>
      <c r="Y169" s="47"/>
      <c r="Z169" s="17"/>
      <c r="AA169" s="17"/>
      <c r="AB169" s="17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5" customFormat="1">
      <c r="O170" s="45"/>
      <c r="P170" s="45"/>
      <c r="U170" s="47"/>
      <c r="V170" s="47"/>
      <c r="W170" s="47"/>
      <c r="X170" s="47"/>
      <c r="Y170" s="47"/>
      <c r="Z170" s="17"/>
      <c r="AA170" s="17"/>
      <c r="AB170" s="17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5" customFormat="1">
      <c r="O171" s="45"/>
      <c r="P171" s="45"/>
      <c r="U171" s="47"/>
      <c r="V171" s="47"/>
      <c r="W171" s="47"/>
      <c r="X171" s="47"/>
      <c r="Y171" s="47"/>
      <c r="Z171" s="17"/>
      <c r="AA171" s="17"/>
      <c r="AB171" s="17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5" customFormat="1">
      <c r="O172" s="45"/>
      <c r="P172" s="45"/>
      <c r="U172" s="47"/>
      <c r="V172" s="47"/>
      <c r="W172" s="47"/>
      <c r="X172" s="47"/>
      <c r="Y172" s="47"/>
      <c r="Z172" s="17"/>
      <c r="AA172" s="17"/>
      <c r="AB172" s="17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5" customFormat="1">
      <c r="O173" s="45"/>
      <c r="P173" s="45"/>
      <c r="U173" s="47"/>
      <c r="V173" s="47"/>
      <c r="W173" s="47"/>
      <c r="X173" s="47"/>
      <c r="Y173" s="47"/>
      <c r="Z173" s="17"/>
      <c r="AA173" s="17"/>
      <c r="AB173" s="17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5" customFormat="1">
      <c r="O174" s="45"/>
      <c r="P174" s="45"/>
      <c r="U174" s="47"/>
      <c r="V174" s="47"/>
      <c r="W174" s="47"/>
      <c r="X174" s="47"/>
      <c r="Y174" s="47"/>
      <c r="Z174" s="17"/>
      <c r="AA174" s="17"/>
      <c r="AB174" s="17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5" customFormat="1">
      <c r="O175" s="45"/>
      <c r="P175" s="45"/>
      <c r="U175" s="47"/>
      <c r="V175" s="47"/>
      <c r="W175" s="47"/>
      <c r="X175" s="47"/>
      <c r="Y175" s="47"/>
      <c r="Z175" s="17"/>
      <c r="AA175" s="17"/>
      <c r="AB175" s="17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15" customFormat="1">
      <c r="O176" s="45"/>
      <c r="P176" s="45"/>
      <c r="U176" s="47"/>
      <c r="V176" s="47"/>
      <c r="W176" s="47"/>
      <c r="X176" s="47"/>
      <c r="Y176" s="47"/>
      <c r="Z176" s="17"/>
      <c r="AA176" s="17"/>
      <c r="AB176" s="17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15" customFormat="1">
      <c r="O177" s="45"/>
      <c r="P177" s="45"/>
      <c r="U177" s="47"/>
      <c r="V177" s="47"/>
      <c r="W177" s="47"/>
      <c r="X177" s="47"/>
      <c r="Y177" s="47"/>
      <c r="Z177" s="17"/>
      <c r="AA177" s="17"/>
      <c r="AB177" s="1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15" customFormat="1">
      <c r="O178" s="45"/>
      <c r="P178" s="45"/>
      <c r="U178" s="47"/>
      <c r="V178" s="47"/>
      <c r="W178" s="47"/>
      <c r="X178" s="47"/>
      <c r="Y178" s="47"/>
      <c r="Z178" s="17"/>
      <c r="AA178" s="17"/>
      <c r="AB178" s="17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15" customFormat="1">
      <c r="O179" s="45"/>
      <c r="P179" s="45"/>
      <c r="U179" s="47"/>
      <c r="V179" s="47"/>
      <c r="W179" s="47"/>
      <c r="X179" s="47"/>
      <c r="Y179" s="47"/>
      <c r="Z179" s="17"/>
      <c r="AA179" s="17"/>
      <c r="AB179" s="17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15" customFormat="1">
      <c r="O180" s="45"/>
      <c r="P180" s="45"/>
      <c r="U180" s="47"/>
      <c r="V180" s="47"/>
      <c r="W180" s="47"/>
      <c r="X180" s="47"/>
      <c r="Y180" s="47"/>
      <c r="Z180" s="17"/>
      <c r="AA180" s="17"/>
      <c r="AB180" s="17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5:1024" s="15" customFormat="1">
      <c r="O181" s="45"/>
      <c r="P181" s="45"/>
      <c r="U181" s="47"/>
      <c r="V181" s="47"/>
      <c r="W181" s="47"/>
      <c r="X181" s="47"/>
      <c r="Y181" s="47"/>
      <c r="Z181" s="17"/>
      <c r="AA181" s="17"/>
      <c r="AB181" s="17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5:1024" s="15" customFormat="1">
      <c r="O182" s="45"/>
      <c r="P182" s="45"/>
      <c r="U182" s="47"/>
      <c r="V182" s="47"/>
      <c r="W182" s="47"/>
      <c r="X182" s="47"/>
      <c r="Y182" s="47"/>
      <c r="Z182" s="17"/>
      <c r="AA182" s="17"/>
      <c r="AB182" s="17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</sheetData>
  <mergeCells count="3">
    <mergeCell ref="C1:E1"/>
    <mergeCell ref="M1:Y1"/>
    <mergeCell ref="X21:Y34"/>
  </mergeCells>
  <hyperlinks>
    <hyperlink ref="M18" r:id="rId1" display="https://contrataciondelestado.es/wps/poc?uri=deeplink%3Adetalle_licitacion&amp;idEvl=jq0zbXhrdQdvYnTkQN0%2FZA%3D%3D" xr:uid="{CADF8077-2A77-45F7-8836-BF7C98643D3E}"/>
    <hyperlink ref="N18" r:id="rId2" xr:uid="{1A709F38-1C57-4289-90F6-A91E791378F4}"/>
    <hyperlink ref="N16:N19" r:id="rId3" display="Perfil contratante" xr:uid="{156AEF2C-8ED1-4822-95E8-8E1A7C2A3762}"/>
    <hyperlink ref="N14" r:id="rId4" xr:uid="{5BD41961-AA07-48CB-86E6-2409B3CC66E0}"/>
    <hyperlink ref="N13" r:id="rId5" xr:uid="{82579353-1D9B-4F07-B867-8F727A71B756}"/>
    <hyperlink ref="N15" r:id="rId6" xr:uid="{E5F363D7-D1CE-4F98-B9DD-70D4B86DAD52}"/>
    <hyperlink ref="N12" r:id="rId7" xr:uid="{5A5568CD-34DA-4A2C-86DC-AF464B5E131B}"/>
    <hyperlink ref="N4:N11" r:id="rId8" display="Perfil contratante" xr:uid="{A06885AD-8C0A-46FF-A7DE-E9880C5D0C93}"/>
    <hyperlink ref="N6" r:id="rId9" xr:uid="{6EFCF6BF-DE65-4E2D-8799-A6438789E8F2}"/>
    <hyperlink ref="N4" r:id="rId10" xr:uid="{E797B57E-244F-47E7-9557-52BA390BA615}"/>
    <hyperlink ref="N5" r:id="rId11" xr:uid="{5214E383-2B3E-428B-841A-EF32028D9E8B}"/>
    <hyperlink ref="N7" r:id="rId12" xr:uid="{7BC0F718-DF34-456B-82D8-0ACD80A3457F}"/>
    <hyperlink ref="N8" r:id="rId13" xr:uid="{6EC43C64-E4D0-410A-BF70-1B7EE2013D60}"/>
    <hyperlink ref="N9" r:id="rId14" xr:uid="{DA3441E0-C8EC-45BE-9987-A5072CD2149B}"/>
    <hyperlink ref="N10" r:id="rId15" xr:uid="{CDEA104F-9E99-4A36-AC49-5DDD4B64D444}"/>
    <hyperlink ref="N11" r:id="rId16" xr:uid="{A3EAEC30-D222-4969-9D86-F7F036502944}"/>
    <hyperlink ref="N16" r:id="rId17" xr:uid="{1ED9549C-1ABC-4227-85F9-D8B440A7E61D}"/>
    <hyperlink ref="N17" r:id="rId18" xr:uid="{E321ED44-A3F3-4ACD-B7C7-415ED96C8559}"/>
    <hyperlink ref="N19" r:id="rId19" xr:uid="{B58A80A1-60E1-45C4-A476-AA7986CC9E51}"/>
  </hyperlinks>
  <pageMargins left="0" right="0" top="0.39370078740157505" bottom="0.39370078740157505" header="0" footer="0"/>
  <pageSetup paperSize="9" fitToWidth="0" fitToHeight="0" pageOrder="overThenDown" orientation="landscape" r:id="rId20"/>
  <ignoredErrors>
    <ignoredError sqref="F4:F8 F10:F16 F19" numberStoredAsText="1"/>
  </ignoredError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82"/>
  <sheetViews>
    <sheetView tabSelected="1" topLeftCell="A14" zoomScale="80" zoomScaleNormal="80" workbookViewId="0">
      <selection activeCell="V21" sqref="V21"/>
    </sheetView>
  </sheetViews>
  <sheetFormatPr baseColWidth="10" defaultRowHeight="15"/>
  <cols>
    <col min="1" max="1" width="4.85546875" style="15" customWidth="1"/>
    <col min="2" max="2" width="38.42578125" style="15" customWidth="1"/>
    <col min="3" max="3" width="6.28515625" style="15" customWidth="1"/>
    <col min="4" max="4" width="4.5703125" style="15" customWidth="1"/>
    <col min="5" max="5" width="54.5703125" style="15" customWidth="1"/>
    <col min="6" max="6" width="6.42578125" style="15" customWidth="1"/>
    <col min="7" max="7" width="9.85546875" style="15" customWidth="1"/>
    <col min="8" max="8" width="8.5703125" style="15" customWidth="1"/>
    <col min="9" max="9" width="8.85546875" style="15" bestFit="1" customWidth="1"/>
    <col min="10" max="10" width="13.85546875" style="15" customWidth="1"/>
    <col min="11" max="12" width="13.5703125" style="15" customWidth="1"/>
    <col min="13" max="13" width="14.28515625" style="15" customWidth="1"/>
    <col min="14" max="14" width="18.5703125" style="15" customWidth="1"/>
    <col min="15" max="15" width="12" style="45" customWidth="1"/>
    <col min="16" max="16" width="7.85546875" style="45" customWidth="1"/>
    <col min="17" max="17" width="10" style="15" customWidth="1"/>
    <col min="18" max="18" width="11.42578125" style="15" customWidth="1"/>
    <col min="19" max="19" width="45.42578125" style="15" customWidth="1"/>
    <col min="20" max="20" width="13.5703125" style="15" customWidth="1"/>
    <col min="21" max="21" width="14.5703125" style="47" customWidth="1"/>
    <col min="22" max="22" width="13.5703125" style="47" customWidth="1"/>
    <col min="23" max="23" width="9" style="47" customWidth="1"/>
    <col min="24" max="24" width="13" style="47" customWidth="1"/>
    <col min="25" max="25" width="30.7109375" style="47" customWidth="1"/>
    <col min="26" max="65" width="12.140625" style="15" customWidth="1"/>
    <col min="66" max="1024" width="12.140625" customWidth="1"/>
    <col min="1025" max="1025" width="11.42578125" customWidth="1"/>
  </cols>
  <sheetData>
    <row r="1" spans="1:1024" ht="110.85" customHeight="1">
      <c r="A1" s="82"/>
      <c r="B1"/>
      <c r="C1" s="239"/>
      <c r="D1" s="239"/>
      <c r="E1" s="239"/>
      <c r="F1" s="83"/>
      <c r="G1" s="83"/>
      <c r="H1" s="83"/>
      <c r="I1" s="84"/>
      <c r="J1" s="84"/>
      <c r="K1" s="84"/>
      <c r="L1" s="85"/>
      <c r="M1" s="240" t="s">
        <v>191</v>
      </c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1024" ht="12.75" customHeight="1">
      <c r="A2" s="86"/>
      <c r="B2" s="87"/>
      <c r="C2" s="88"/>
      <c r="D2" s="87"/>
      <c r="E2" s="89"/>
      <c r="F2" s="89"/>
      <c r="G2" s="90"/>
      <c r="H2" s="90"/>
      <c r="I2" s="90"/>
      <c r="J2" s="90"/>
      <c r="K2" s="91"/>
      <c r="L2" s="92"/>
      <c r="M2" s="81"/>
      <c r="N2" s="20"/>
      <c r="O2" s="21"/>
      <c r="P2" s="19"/>
      <c r="Q2" s="22"/>
      <c r="R2" s="20"/>
      <c r="S2" s="21"/>
      <c r="T2" s="19"/>
      <c r="U2" s="23"/>
      <c r="V2" s="20"/>
      <c r="W2" s="21"/>
      <c r="X2" s="21"/>
      <c r="Y2" s="24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1024" ht="142.35" customHeight="1">
      <c r="A3" s="26"/>
      <c r="B3" s="26" t="s">
        <v>20</v>
      </c>
      <c r="C3" s="27" t="s">
        <v>21</v>
      </c>
      <c r="D3" s="27" t="s">
        <v>22</v>
      </c>
      <c r="E3" s="26" t="s">
        <v>23</v>
      </c>
      <c r="F3" s="27" t="s">
        <v>24</v>
      </c>
      <c r="G3" s="27" t="s">
        <v>25</v>
      </c>
      <c r="H3" s="27" t="s">
        <v>26</v>
      </c>
      <c r="I3" s="27" t="s">
        <v>200</v>
      </c>
      <c r="J3" s="28" t="s">
        <v>27</v>
      </c>
      <c r="K3" s="26" t="s">
        <v>2</v>
      </c>
      <c r="L3" s="29" t="s">
        <v>28</v>
      </c>
      <c r="M3" s="29" t="s">
        <v>29</v>
      </c>
      <c r="N3" s="26" t="s">
        <v>30</v>
      </c>
      <c r="O3" s="30" t="s">
        <v>108</v>
      </c>
      <c r="P3" s="30" t="s">
        <v>31</v>
      </c>
      <c r="Q3" s="30" t="s">
        <v>32</v>
      </c>
      <c r="R3" s="30" t="s">
        <v>33</v>
      </c>
      <c r="S3" s="26" t="s">
        <v>34</v>
      </c>
      <c r="T3" s="29" t="s">
        <v>35</v>
      </c>
      <c r="U3" s="26" t="s">
        <v>2</v>
      </c>
      <c r="V3" s="27" t="s">
        <v>36</v>
      </c>
      <c r="W3" s="68" t="s">
        <v>37</v>
      </c>
      <c r="X3" s="31" t="s">
        <v>38</v>
      </c>
      <c r="Y3" s="32" t="s">
        <v>39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</row>
    <row r="4" spans="1:1024" ht="100.5" customHeight="1">
      <c r="A4" s="1">
        <v>1</v>
      </c>
      <c r="B4" s="2" t="s">
        <v>202</v>
      </c>
      <c r="C4" s="3" t="s">
        <v>194</v>
      </c>
      <c r="D4" s="3" t="s">
        <v>101</v>
      </c>
      <c r="E4" s="4" t="s">
        <v>203</v>
      </c>
      <c r="F4" s="121" t="s">
        <v>135</v>
      </c>
      <c r="G4" s="5">
        <v>4</v>
      </c>
      <c r="H4" s="3">
        <v>0</v>
      </c>
      <c r="I4" s="153" t="s">
        <v>3</v>
      </c>
      <c r="J4" s="6">
        <v>7440</v>
      </c>
      <c r="K4" s="6">
        <v>1562.4</v>
      </c>
      <c r="L4" s="6">
        <v>9002.4</v>
      </c>
      <c r="M4" s="6">
        <v>7440</v>
      </c>
      <c r="N4" s="96" t="s">
        <v>94</v>
      </c>
      <c r="O4" s="3">
        <v>1</v>
      </c>
      <c r="P4" s="3">
        <v>0</v>
      </c>
      <c r="Q4" s="97">
        <f t="shared" ref="Q4:Q15" si="0">(P4/O4)</f>
        <v>0</v>
      </c>
      <c r="R4" s="7" t="s">
        <v>204</v>
      </c>
      <c r="S4" s="143" t="s">
        <v>205</v>
      </c>
      <c r="T4" s="6">
        <v>7423.68</v>
      </c>
      <c r="U4" s="6">
        <v>1558.97</v>
      </c>
      <c r="V4" s="6">
        <v>8982.65</v>
      </c>
      <c r="W4" s="8">
        <f>1-V4/L4</f>
        <v>2.1938594152670632E-3</v>
      </c>
      <c r="X4" s="35">
        <v>45302</v>
      </c>
      <c r="Y4" s="98" t="s">
        <v>206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</row>
    <row r="5" spans="1:1024" ht="100.5" customHeight="1">
      <c r="A5" s="1">
        <v>2</v>
      </c>
      <c r="B5" s="2" t="s">
        <v>207</v>
      </c>
      <c r="C5" s="3" t="s">
        <v>194</v>
      </c>
      <c r="D5" s="3" t="s">
        <v>101</v>
      </c>
      <c r="E5" s="4" t="s">
        <v>208</v>
      </c>
      <c r="F5" s="121" t="s">
        <v>135</v>
      </c>
      <c r="G5" s="5">
        <v>4</v>
      </c>
      <c r="H5" s="3">
        <v>0</v>
      </c>
      <c r="I5" s="153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96" t="s">
        <v>94</v>
      </c>
      <c r="O5" s="3">
        <v>3</v>
      </c>
      <c r="P5" s="3">
        <v>0</v>
      </c>
      <c r="Q5" s="97">
        <f t="shared" si="0"/>
        <v>0</v>
      </c>
      <c r="R5" s="7" t="s">
        <v>209</v>
      </c>
      <c r="S5" s="143" t="s">
        <v>210</v>
      </c>
      <c r="T5" s="6">
        <v>9712.4500000000007</v>
      </c>
      <c r="U5" s="6">
        <v>2039.61</v>
      </c>
      <c r="V5" s="6">
        <v>11752.08</v>
      </c>
      <c r="W5" s="8">
        <f t="shared" ref="W5:W8" si="1">1-V5/L5</f>
        <v>0.30748928271534004</v>
      </c>
      <c r="X5" s="35">
        <v>45306</v>
      </c>
      <c r="Y5" s="98" t="s">
        <v>206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ht="99.75" customHeight="1">
      <c r="A6" s="1">
        <v>3</v>
      </c>
      <c r="B6" s="2" t="s">
        <v>133</v>
      </c>
      <c r="C6" s="3" t="s">
        <v>134</v>
      </c>
      <c r="D6" s="3" t="s">
        <v>101</v>
      </c>
      <c r="E6" s="4" t="s">
        <v>140</v>
      </c>
      <c r="F6" s="121" t="s">
        <v>135</v>
      </c>
      <c r="G6" s="5"/>
      <c r="H6" s="3"/>
      <c r="I6" s="153" t="s">
        <v>136</v>
      </c>
      <c r="J6" s="6">
        <v>513.05999999999995</v>
      </c>
      <c r="K6" s="6">
        <v>107.74</v>
      </c>
      <c r="L6" s="6">
        <v>620.79999999999995</v>
      </c>
      <c r="M6" s="6">
        <v>513.05999999999995</v>
      </c>
      <c r="N6" s="96" t="s">
        <v>94</v>
      </c>
      <c r="O6" s="3">
        <v>1</v>
      </c>
      <c r="P6" s="3">
        <v>0</v>
      </c>
      <c r="Q6" s="97">
        <f t="shared" si="0"/>
        <v>0</v>
      </c>
      <c r="R6" s="7" t="s">
        <v>137</v>
      </c>
      <c r="S6" s="143" t="s">
        <v>138</v>
      </c>
      <c r="T6" s="6">
        <v>513.05999999999995</v>
      </c>
      <c r="U6" s="6">
        <v>107.74</v>
      </c>
      <c r="V6" s="6">
        <v>620.79999999999995</v>
      </c>
      <c r="W6" s="8">
        <f t="shared" si="1"/>
        <v>0</v>
      </c>
      <c r="X6" s="35">
        <v>45306</v>
      </c>
      <c r="Y6" s="98" t="s">
        <v>152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</row>
    <row r="7" spans="1:1024" ht="99.75" customHeight="1">
      <c r="A7" s="1">
        <v>4</v>
      </c>
      <c r="B7" s="2" t="s">
        <v>211</v>
      </c>
      <c r="C7" s="3" t="s">
        <v>102</v>
      </c>
      <c r="D7" s="3" t="s">
        <v>4</v>
      </c>
      <c r="E7" s="4" t="s">
        <v>212</v>
      </c>
      <c r="F7" s="121" t="s">
        <v>112</v>
      </c>
      <c r="G7" s="5">
        <v>3</v>
      </c>
      <c r="H7" s="3">
        <v>2</v>
      </c>
      <c r="I7" s="153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96" t="s">
        <v>94</v>
      </c>
      <c r="O7" s="3">
        <v>1</v>
      </c>
      <c r="P7" s="3">
        <v>0</v>
      </c>
      <c r="Q7" s="97">
        <v>0</v>
      </c>
      <c r="R7" s="7" t="s">
        <v>213</v>
      </c>
      <c r="S7" s="143" t="s">
        <v>214</v>
      </c>
      <c r="T7" s="6">
        <v>10910.49</v>
      </c>
      <c r="U7" s="6">
        <v>2291.1999999999998</v>
      </c>
      <c r="V7" s="6">
        <v>13201.69</v>
      </c>
      <c r="W7" s="8">
        <f t="shared" si="1"/>
        <v>0</v>
      </c>
      <c r="X7" s="35">
        <v>45308</v>
      </c>
      <c r="Y7" s="98" t="s">
        <v>215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216</v>
      </c>
      <c r="C8" s="3" t="s">
        <v>134</v>
      </c>
      <c r="D8" s="3" t="s">
        <v>101</v>
      </c>
      <c r="E8" s="4" t="s">
        <v>217</v>
      </c>
      <c r="F8" s="121" t="s">
        <v>112</v>
      </c>
      <c r="G8" s="5">
        <v>5</v>
      </c>
      <c r="H8" s="3">
        <v>0</v>
      </c>
      <c r="I8" s="153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96" t="s">
        <v>94</v>
      </c>
      <c r="O8" s="3">
        <v>1</v>
      </c>
      <c r="P8" s="3">
        <v>0</v>
      </c>
      <c r="Q8" s="97">
        <f t="shared" ref="Q8" si="2">(P8/O8)</f>
        <v>0</v>
      </c>
      <c r="R8" s="7" t="s">
        <v>218</v>
      </c>
      <c r="S8" s="143" t="s">
        <v>219</v>
      </c>
      <c r="T8" s="6">
        <v>15537</v>
      </c>
      <c r="U8" s="6">
        <v>3262.77</v>
      </c>
      <c r="V8" s="6">
        <v>18799.77</v>
      </c>
      <c r="W8" s="8">
        <f t="shared" si="1"/>
        <v>6.1699075524446201E-5</v>
      </c>
      <c r="X8" s="35">
        <v>45316</v>
      </c>
      <c r="Y8" s="98" t="s">
        <v>220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33">
        <v>6</v>
      </c>
      <c r="B9" s="2" t="s">
        <v>221</v>
      </c>
      <c r="C9" s="3" t="s">
        <v>102</v>
      </c>
      <c r="D9" s="3" t="s">
        <v>4</v>
      </c>
      <c r="E9" s="4" t="s">
        <v>222</v>
      </c>
      <c r="F9" s="5">
        <v>2</v>
      </c>
      <c r="G9" s="5">
        <v>3</v>
      </c>
      <c r="H9" s="3">
        <v>1</v>
      </c>
      <c r="I9" s="6" t="s">
        <v>196</v>
      </c>
      <c r="J9" s="6">
        <v>14604.16</v>
      </c>
      <c r="K9" s="6">
        <v>3066.88</v>
      </c>
      <c r="L9" s="6">
        <v>17671.04</v>
      </c>
      <c r="M9" s="234">
        <v>23824.99</v>
      </c>
      <c r="N9" s="96" t="s">
        <v>197</v>
      </c>
      <c r="O9" s="3">
        <v>0</v>
      </c>
      <c r="P9" s="3">
        <v>0</v>
      </c>
      <c r="Q9" s="97"/>
      <c r="R9" s="7"/>
      <c r="S9" s="6"/>
      <c r="T9" s="6"/>
      <c r="U9" s="6"/>
      <c r="V9" s="6"/>
      <c r="W9" s="8"/>
      <c r="X9" s="35">
        <v>45317</v>
      </c>
      <c r="Y9" s="9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ht="81" customHeight="1">
      <c r="A10" s="1">
        <v>7</v>
      </c>
      <c r="B10" s="2" t="s">
        <v>154</v>
      </c>
      <c r="C10" s="3" t="s">
        <v>155</v>
      </c>
      <c r="D10" s="3" t="s">
        <v>4</v>
      </c>
      <c r="E10" s="4" t="s">
        <v>170</v>
      </c>
      <c r="F10" s="121" t="s">
        <v>112</v>
      </c>
      <c r="G10" s="5">
        <v>3</v>
      </c>
      <c r="H10" s="3">
        <v>0</v>
      </c>
      <c r="I10" s="153" t="s">
        <v>3</v>
      </c>
      <c r="J10" s="6">
        <v>5589.6</v>
      </c>
      <c r="K10" s="6">
        <v>0</v>
      </c>
      <c r="L10" s="6">
        <v>5589.6</v>
      </c>
      <c r="M10" s="6">
        <v>5589.6</v>
      </c>
      <c r="N10" s="96" t="s">
        <v>94</v>
      </c>
      <c r="O10" s="3">
        <v>1</v>
      </c>
      <c r="P10" s="3">
        <v>0</v>
      </c>
      <c r="Q10" s="97">
        <f t="shared" si="0"/>
        <v>0</v>
      </c>
      <c r="R10" s="7" t="s">
        <v>157</v>
      </c>
      <c r="S10" s="143" t="s">
        <v>156</v>
      </c>
      <c r="T10" s="6">
        <v>5589.6</v>
      </c>
      <c r="U10" s="6">
        <v>0</v>
      </c>
      <c r="V10" s="6">
        <v>5589.6</v>
      </c>
      <c r="W10" s="8">
        <f t="shared" ref="W10:W11" si="3">1-V10/L10</f>
        <v>0</v>
      </c>
      <c r="X10" s="35">
        <v>45365</v>
      </c>
      <c r="Y10" s="98">
        <v>45397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</row>
    <row r="11" spans="1:1024" ht="100.5" customHeight="1">
      <c r="A11" s="1">
        <v>8</v>
      </c>
      <c r="B11" s="2" t="s">
        <v>150</v>
      </c>
      <c r="C11" s="3" t="s">
        <v>134</v>
      </c>
      <c r="D11" s="3" t="s">
        <v>4</v>
      </c>
      <c r="E11" s="4" t="s">
        <v>223</v>
      </c>
      <c r="F11" s="121" t="s">
        <v>112</v>
      </c>
      <c r="G11" s="5">
        <v>4</v>
      </c>
      <c r="H11" s="3">
        <v>0</v>
      </c>
      <c r="I11" s="153" t="s">
        <v>3</v>
      </c>
      <c r="J11" s="6">
        <v>100305.92</v>
      </c>
      <c r="K11" s="6">
        <v>21064.240000000002</v>
      </c>
      <c r="L11" s="6">
        <v>121370.16</v>
      </c>
      <c r="M11" s="6">
        <v>100305.92</v>
      </c>
      <c r="N11" s="96" t="s">
        <v>94</v>
      </c>
      <c r="O11" s="3">
        <v>1</v>
      </c>
      <c r="P11" s="3">
        <v>0</v>
      </c>
      <c r="Q11" s="97">
        <f t="shared" si="0"/>
        <v>0</v>
      </c>
      <c r="R11" s="7" t="s">
        <v>137</v>
      </c>
      <c r="S11" s="143" t="s">
        <v>138</v>
      </c>
      <c r="T11" s="6">
        <v>100305.92</v>
      </c>
      <c r="U11" s="6">
        <v>21064.240000000002</v>
      </c>
      <c r="V11" s="6">
        <v>121370.16</v>
      </c>
      <c r="W11" s="8">
        <f t="shared" si="3"/>
        <v>0</v>
      </c>
      <c r="X11" s="35" t="s">
        <v>151</v>
      </c>
      <c r="Y11" s="98" t="s">
        <v>152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</row>
    <row r="12" spans="1:1024" ht="96" customHeight="1">
      <c r="A12" s="1">
        <v>9</v>
      </c>
      <c r="B12" s="2" t="s">
        <v>139</v>
      </c>
      <c r="C12" s="3" t="s">
        <v>134</v>
      </c>
      <c r="D12" s="3" t="s">
        <v>4</v>
      </c>
      <c r="E12" s="4" t="s">
        <v>146</v>
      </c>
      <c r="F12" s="121" t="s">
        <v>112</v>
      </c>
      <c r="G12" s="5">
        <v>1</v>
      </c>
      <c r="H12" s="3">
        <v>0</v>
      </c>
      <c r="I12" s="153" t="s">
        <v>3</v>
      </c>
      <c r="J12" s="6">
        <v>19570.169999999998</v>
      </c>
      <c r="K12" s="198">
        <v>4109.74</v>
      </c>
      <c r="L12" s="198">
        <v>23679.91</v>
      </c>
      <c r="M12" s="6">
        <v>22505.7</v>
      </c>
      <c r="N12" s="96" t="s">
        <v>94</v>
      </c>
      <c r="O12" s="3">
        <v>4</v>
      </c>
      <c r="P12" s="3">
        <v>0</v>
      </c>
      <c r="Q12" s="97">
        <f t="shared" si="0"/>
        <v>0</v>
      </c>
      <c r="R12" s="7" t="s">
        <v>147</v>
      </c>
      <c r="S12" s="143" t="s">
        <v>148</v>
      </c>
      <c r="T12" s="6">
        <v>11166.54</v>
      </c>
      <c r="U12" s="6">
        <v>2344.9699999999998</v>
      </c>
      <c r="V12" s="6">
        <v>13511.51</v>
      </c>
      <c r="W12" s="8">
        <f>1-V12/L12</f>
        <v>0.42941041583350614</v>
      </c>
      <c r="X12" s="35">
        <v>45394</v>
      </c>
      <c r="Y12" s="98" t="s">
        <v>149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</row>
    <row r="13" spans="1:1024" ht="81" customHeight="1">
      <c r="A13" s="1">
        <v>10</v>
      </c>
      <c r="B13" s="2" t="s">
        <v>122</v>
      </c>
      <c r="C13" s="3" t="s">
        <v>102</v>
      </c>
      <c r="D13" s="3" t="s">
        <v>4</v>
      </c>
      <c r="E13" s="4" t="s">
        <v>123</v>
      </c>
      <c r="F13" s="121" t="s">
        <v>112</v>
      </c>
      <c r="G13" s="5">
        <v>1</v>
      </c>
      <c r="H13" s="3">
        <v>1</v>
      </c>
      <c r="I13" s="153" t="s">
        <v>3</v>
      </c>
      <c r="J13" s="6">
        <v>29500</v>
      </c>
      <c r="K13" s="6">
        <v>6195</v>
      </c>
      <c r="L13" s="6">
        <f>SUM(J13:K13)</f>
        <v>35695</v>
      </c>
      <c r="M13" s="6">
        <v>59000</v>
      </c>
      <c r="N13" s="96" t="s">
        <v>94</v>
      </c>
      <c r="O13" s="3">
        <v>1</v>
      </c>
      <c r="P13" s="3">
        <v>0</v>
      </c>
      <c r="Q13" s="97">
        <f t="shared" si="0"/>
        <v>0</v>
      </c>
      <c r="R13" s="7" t="s">
        <v>124</v>
      </c>
      <c r="S13" s="143" t="s">
        <v>125</v>
      </c>
      <c r="T13" s="6">
        <v>29500</v>
      </c>
      <c r="U13" s="6">
        <v>6195</v>
      </c>
      <c r="V13" s="6">
        <f>T13+U13</f>
        <v>35695</v>
      </c>
      <c r="W13" s="8">
        <f>1-V13/L13</f>
        <v>0</v>
      </c>
      <c r="X13" s="35">
        <v>45397</v>
      </c>
      <c r="Y13" s="98">
        <v>45398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</row>
    <row r="14" spans="1:1024" ht="81" customHeight="1">
      <c r="A14" s="1">
        <v>11</v>
      </c>
      <c r="B14" s="2" t="s">
        <v>120</v>
      </c>
      <c r="C14" s="3" t="s">
        <v>102</v>
      </c>
      <c r="D14" s="3" t="s">
        <v>4</v>
      </c>
      <c r="E14" s="4" t="s">
        <v>141</v>
      </c>
      <c r="F14" s="121" t="s">
        <v>112</v>
      </c>
      <c r="G14" s="5">
        <v>3</v>
      </c>
      <c r="H14" s="3">
        <v>0</v>
      </c>
      <c r="I14" s="153" t="s">
        <v>3</v>
      </c>
      <c r="J14" s="6">
        <v>23000</v>
      </c>
      <c r="K14" s="6">
        <v>4830</v>
      </c>
      <c r="L14" s="6">
        <v>27830</v>
      </c>
      <c r="M14" s="6">
        <v>23000</v>
      </c>
      <c r="N14" s="96" t="s">
        <v>94</v>
      </c>
      <c r="O14" s="3">
        <v>1</v>
      </c>
      <c r="P14" s="3">
        <v>0</v>
      </c>
      <c r="Q14" s="97">
        <f t="shared" si="0"/>
        <v>0</v>
      </c>
      <c r="R14" s="7" t="s">
        <v>107</v>
      </c>
      <c r="S14" s="143" t="s">
        <v>121</v>
      </c>
      <c r="T14" s="6">
        <v>23000</v>
      </c>
      <c r="U14" s="6">
        <f>T14*0.21</f>
        <v>4830</v>
      </c>
      <c r="V14" s="6">
        <f>SUM(T14:U14)</f>
        <v>27830</v>
      </c>
      <c r="W14" s="8">
        <f t="shared" ref="W14:W15" si="4">1-V14/L14</f>
        <v>0</v>
      </c>
      <c r="X14" s="35">
        <v>45398</v>
      </c>
      <c r="Y14" s="98">
        <v>45400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</row>
    <row r="15" spans="1:1024" ht="81" customHeight="1">
      <c r="A15" s="1">
        <v>12</v>
      </c>
      <c r="B15" s="2" t="s">
        <v>116</v>
      </c>
      <c r="C15" s="3" t="s">
        <v>102</v>
      </c>
      <c r="D15" s="3" t="s">
        <v>4</v>
      </c>
      <c r="E15" s="4" t="s">
        <v>142</v>
      </c>
      <c r="F15" s="121" t="s">
        <v>112</v>
      </c>
      <c r="G15" s="5">
        <v>1</v>
      </c>
      <c r="H15" s="3">
        <v>1</v>
      </c>
      <c r="I15" s="153" t="s">
        <v>3</v>
      </c>
      <c r="J15" s="6">
        <v>10000</v>
      </c>
      <c r="K15" s="6">
        <v>0</v>
      </c>
      <c r="L15" s="6">
        <v>10000</v>
      </c>
      <c r="M15" s="6">
        <v>20000</v>
      </c>
      <c r="N15" s="96" t="s">
        <v>94</v>
      </c>
      <c r="O15" s="3">
        <v>1</v>
      </c>
      <c r="P15" s="3">
        <v>0</v>
      </c>
      <c r="Q15" s="97">
        <f t="shared" si="0"/>
        <v>0</v>
      </c>
      <c r="R15" s="7" t="s">
        <v>117</v>
      </c>
      <c r="S15" s="143" t="s">
        <v>118</v>
      </c>
      <c r="T15" s="6">
        <v>8900</v>
      </c>
      <c r="U15" s="6">
        <v>0</v>
      </c>
      <c r="V15" s="6">
        <v>8900</v>
      </c>
      <c r="W15" s="8">
        <f t="shared" si="4"/>
        <v>0.10999999999999999</v>
      </c>
      <c r="X15" s="35">
        <v>45399</v>
      </c>
      <c r="Y15" s="98">
        <v>45400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</row>
    <row r="16" spans="1:1024" ht="72" customHeight="1">
      <c r="A16" s="1">
        <v>13</v>
      </c>
      <c r="B16" s="2" t="s">
        <v>110</v>
      </c>
      <c r="C16" s="3" t="s">
        <v>111</v>
      </c>
      <c r="D16" s="3" t="s">
        <v>101</v>
      </c>
      <c r="E16" s="4" t="s">
        <v>143</v>
      </c>
      <c r="F16" s="121" t="s">
        <v>112</v>
      </c>
      <c r="G16" s="5">
        <v>3</v>
      </c>
      <c r="H16" s="3">
        <v>1</v>
      </c>
      <c r="I16" s="153" t="s">
        <v>3</v>
      </c>
      <c r="J16" s="6">
        <v>22500</v>
      </c>
      <c r="K16" s="6">
        <f>+J16*0.21</f>
        <v>4725</v>
      </c>
      <c r="L16" s="6">
        <f t="shared" ref="L16" si="5">J16+K16</f>
        <v>27225</v>
      </c>
      <c r="M16" s="6">
        <v>36000</v>
      </c>
      <c r="N16" s="177" t="str">
        <f>'2024_3T_Contractes_NO_menors'!N16</f>
        <v>Perfil contratante</v>
      </c>
      <c r="O16" s="3">
        <v>1</v>
      </c>
      <c r="P16" s="3">
        <v>0</v>
      </c>
      <c r="Q16" s="97">
        <f t="shared" ref="Q16:Q19" si="6">(P16/O16)</f>
        <v>0</v>
      </c>
      <c r="R16" s="7" t="s">
        <v>114</v>
      </c>
      <c r="S16" s="143" t="s">
        <v>115</v>
      </c>
      <c r="T16" s="6">
        <v>22350</v>
      </c>
      <c r="U16" s="6">
        <f>T16*0.21</f>
        <v>4693.5</v>
      </c>
      <c r="V16" s="6">
        <f>SUM(T16:U16)</f>
        <v>27043.5</v>
      </c>
      <c r="W16" s="8">
        <f t="shared" ref="W16:W19" si="7">1-V16/L16</f>
        <v>6.6666666666667096E-3</v>
      </c>
      <c r="X16" s="35">
        <v>45481</v>
      </c>
      <c r="Y16" s="98">
        <v>45482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</row>
    <row r="17" spans="1:1024" ht="92.25" customHeight="1">
      <c r="A17" s="1">
        <v>14</v>
      </c>
      <c r="B17" s="2" t="s">
        <v>129</v>
      </c>
      <c r="C17" s="3" t="s">
        <v>102</v>
      </c>
      <c r="D17" s="3" t="s">
        <v>4</v>
      </c>
      <c r="E17" s="4" t="s">
        <v>144</v>
      </c>
      <c r="F17" s="121" t="s">
        <v>230</v>
      </c>
      <c r="G17" s="5">
        <v>2</v>
      </c>
      <c r="H17" s="3">
        <v>2</v>
      </c>
      <c r="I17" s="153" t="s">
        <v>3</v>
      </c>
      <c r="J17" s="6">
        <v>14472</v>
      </c>
      <c r="K17" s="6">
        <v>1392.72</v>
      </c>
      <c r="L17" s="6">
        <v>15864.72</v>
      </c>
      <c r="M17" s="6">
        <v>34732</v>
      </c>
      <c r="N17" s="177" t="str">
        <f>'2024_3T_Contractes_NO_menors'!N17</f>
        <v>Perfil contratante</v>
      </c>
      <c r="O17" s="3">
        <v>3</v>
      </c>
      <c r="P17" s="3">
        <v>3</v>
      </c>
      <c r="Q17" s="97">
        <f t="shared" si="6"/>
        <v>1</v>
      </c>
      <c r="R17" s="7" t="s">
        <v>131</v>
      </c>
      <c r="S17" s="143" t="s">
        <v>132</v>
      </c>
      <c r="T17" s="6">
        <v>9532.4</v>
      </c>
      <c r="U17" s="6">
        <v>944.58</v>
      </c>
      <c r="V17" s="6">
        <v>10476.98</v>
      </c>
      <c r="W17" s="8">
        <f t="shared" si="7"/>
        <v>0.33960511121532555</v>
      </c>
      <c r="X17" s="35">
        <v>45484</v>
      </c>
      <c r="Y17" s="98" t="s">
        <v>119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</row>
    <row r="18" spans="1:1024" ht="93" customHeight="1">
      <c r="A18" s="233">
        <v>15</v>
      </c>
      <c r="B18" s="2" t="s">
        <v>198</v>
      </c>
      <c r="C18" s="3" t="s">
        <v>102</v>
      </c>
      <c r="D18" s="3" t="s">
        <v>101</v>
      </c>
      <c r="E18" s="4" t="s">
        <v>199</v>
      </c>
      <c r="F18" s="5">
        <v>6</v>
      </c>
      <c r="G18" s="5">
        <v>4</v>
      </c>
      <c r="H18" s="3" t="s">
        <v>195</v>
      </c>
      <c r="I18" s="6" t="s">
        <v>196</v>
      </c>
      <c r="J18" s="6">
        <v>1200</v>
      </c>
      <c r="K18" s="6">
        <v>252</v>
      </c>
      <c r="L18" s="6">
        <f>J18+K18</f>
        <v>1452</v>
      </c>
      <c r="M18" s="6">
        <v>1200</v>
      </c>
      <c r="N18" s="96" t="str">
        <f>'2024_3T_Contractes_NO_menors'!N18</f>
        <v>Perfil Contratante</v>
      </c>
      <c r="O18" s="3">
        <v>0</v>
      </c>
      <c r="P18" s="3">
        <v>0</v>
      </c>
      <c r="Q18" s="97"/>
      <c r="R18" s="7"/>
      <c r="S18" s="6"/>
      <c r="T18" s="6"/>
      <c r="U18" s="6"/>
      <c r="V18" s="6"/>
      <c r="W18" s="8"/>
      <c r="X18" s="35">
        <v>45532</v>
      </c>
      <c r="Y18" s="9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</row>
    <row r="19" spans="1:1024" ht="63.75" customHeight="1">
      <c r="A19" s="1">
        <v>16</v>
      </c>
      <c r="B19" s="2" t="s">
        <v>126</v>
      </c>
      <c r="C19" s="3" t="s">
        <v>102</v>
      </c>
      <c r="D19" s="3" t="s">
        <v>4</v>
      </c>
      <c r="E19" s="4" t="s">
        <v>145</v>
      </c>
      <c r="F19" s="121" t="s">
        <v>112</v>
      </c>
      <c r="G19" s="5">
        <v>5</v>
      </c>
      <c r="H19" s="3">
        <v>0</v>
      </c>
      <c r="I19" s="153" t="s">
        <v>3</v>
      </c>
      <c r="J19" s="6">
        <v>30000</v>
      </c>
      <c r="K19" s="6">
        <v>6300</v>
      </c>
      <c r="L19" s="6">
        <v>36300</v>
      </c>
      <c r="M19" s="6">
        <v>30000</v>
      </c>
      <c r="N19" s="177" t="str">
        <f>'2024_3T_Contractes_NO_menors'!N19</f>
        <v>Perfil contratante</v>
      </c>
      <c r="O19" s="3">
        <v>1</v>
      </c>
      <c r="P19" s="3">
        <v>0</v>
      </c>
      <c r="Q19" s="97">
        <f t="shared" si="6"/>
        <v>0</v>
      </c>
      <c r="R19" s="7" t="s">
        <v>127</v>
      </c>
      <c r="S19" s="143" t="s">
        <v>128</v>
      </c>
      <c r="T19" s="6">
        <v>28960.68</v>
      </c>
      <c r="U19" s="6">
        <v>6081.75</v>
      </c>
      <c r="V19" s="6">
        <v>35042.43</v>
      </c>
      <c r="W19" s="8">
        <f t="shared" si="7"/>
        <v>3.4643801652892603E-2</v>
      </c>
      <c r="X19" s="35">
        <v>45545</v>
      </c>
      <c r="Y19" s="98" t="s">
        <v>119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</row>
    <row r="20" spans="1:1024" s="108" customFormat="1" ht="32.25" customHeight="1">
      <c r="A20" s="99"/>
      <c r="B20" s="100"/>
      <c r="C20" s="100"/>
      <c r="D20" s="100"/>
      <c r="E20" s="101" t="s">
        <v>40</v>
      </c>
      <c r="F20" s="102"/>
      <c r="G20" s="102"/>
      <c r="H20" s="102"/>
      <c r="I20" s="100"/>
      <c r="J20" s="36">
        <f>SUM(J4:J19)</f>
        <v>319168.36</v>
      </c>
      <c r="K20" s="36">
        <f>SUM(K4:K19)</f>
        <v>62105.14</v>
      </c>
      <c r="L20" s="36">
        <f>SUM(L4:L19)</f>
        <v>381273.5</v>
      </c>
      <c r="M20" s="36">
        <f>SUM(M4:M19)</f>
        <v>415495.21</v>
      </c>
      <c r="N20" s="103"/>
      <c r="O20" s="37"/>
      <c r="P20" s="37"/>
      <c r="Q20" s="104"/>
      <c r="R20" s="104"/>
      <c r="S20" s="104"/>
      <c r="T20" s="36">
        <f>SUM(T4:T19)</f>
        <v>283401.82</v>
      </c>
      <c r="U20" s="36">
        <f>SUM(U4:U19)</f>
        <v>55414.33</v>
      </c>
      <c r="V20" s="36">
        <f>SUM(V4:V19)</f>
        <v>338816.17</v>
      </c>
      <c r="W20" s="238">
        <f>1-V20/(L20-L9-L18)</f>
        <v>6.4432584180619368E-2</v>
      </c>
      <c r="X20" s="105"/>
      <c r="Y20" s="106"/>
      <c r="Z20" s="118"/>
      <c r="AA20" s="118"/>
      <c r="AB20" s="118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  <c r="IW20" s="107"/>
      <c r="IX20" s="107"/>
      <c r="IY20" s="107"/>
      <c r="IZ20" s="107"/>
      <c r="JA20" s="107"/>
      <c r="JB20" s="107"/>
      <c r="JC20" s="107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107"/>
      <c r="JO20" s="107"/>
      <c r="JP20" s="107"/>
      <c r="JQ20" s="107"/>
      <c r="JR20" s="107"/>
      <c r="JS20" s="107"/>
      <c r="JT20" s="107"/>
      <c r="JU20" s="107"/>
      <c r="JV20" s="107"/>
      <c r="JW20" s="107"/>
      <c r="JX20" s="107"/>
      <c r="JY20" s="107"/>
      <c r="JZ20" s="107"/>
      <c r="KA20" s="107"/>
      <c r="KB20" s="107"/>
      <c r="KC20" s="107"/>
      <c r="KD20" s="107"/>
      <c r="KE20" s="107"/>
      <c r="KF20" s="107"/>
      <c r="KG20" s="107"/>
      <c r="KH20" s="107"/>
      <c r="KI20" s="107"/>
      <c r="KJ20" s="107"/>
      <c r="KK20" s="107"/>
      <c r="KL20" s="107"/>
      <c r="KM20" s="107"/>
      <c r="KN20" s="107"/>
      <c r="KO20" s="107"/>
      <c r="KP20" s="107"/>
      <c r="KQ20" s="107"/>
      <c r="KR20" s="107"/>
      <c r="KS20" s="107"/>
      <c r="KT20" s="107"/>
      <c r="KU20" s="107"/>
      <c r="KV20" s="107"/>
      <c r="KW20" s="107"/>
      <c r="KX20" s="107"/>
      <c r="KY20" s="107"/>
      <c r="KZ20" s="107"/>
      <c r="LA20" s="107"/>
      <c r="LB20" s="107"/>
      <c r="LC20" s="107"/>
      <c r="LD20" s="107"/>
      <c r="LE20" s="107"/>
      <c r="LF20" s="107"/>
      <c r="LG20" s="107"/>
      <c r="LH20" s="107"/>
      <c r="LI20" s="107"/>
      <c r="LJ20" s="107"/>
      <c r="LK20" s="107"/>
      <c r="LL20" s="107"/>
      <c r="LM20" s="107"/>
      <c r="LN20" s="107"/>
      <c r="LO20" s="107"/>
      <c r="LP20" s="107"/>
      <c r="LQ20" s="107"/>
      <c r="LR20" s="107"/>
      <c r="LS20" s="107"/>
      <c r="LT20" s="107"/>
      <c r="LU20" s="107"/>
      <c r="LV20" s="107"/>
      <c r="LW20" s="107"/>
      <c r="LX20" s="107"/>
      <c r="LY20" s="107"/>
      <c r="LZ20" s="107"/>
      <c r="MA20" s="107"/>
      <c r="MB20" s="107"/>
      <c r="MC20" s="107"/>
      <c r="MD20" s="107"/>
      <c r="ME20" s="107"/>
      <c r="MF20" s="107"/>
      <c r="MG20" s="107"/>
      <c r="MH20" s="107"/>
      <c r="MI20" s="107"/>
      <c r="MJ20" s="107"/>
      <c r="MK20" s="107"/>
      <c r="ML20" s="107"/>
      <c r="MM20" s="107"/>
      <c r="MN20" s="107"/>
      <c r="MO20" s="107"/>
      <c r="MP20" s="107"/>
      <c r="MQ20" s="107"/>
      <c r="MR20" s="107"/>
      <c r="MS20" s="107"/>
      <c r="MT20" s="107"/>
      <c r="MU20" s="107"/>
      <c r="MV20" s="107"/>
      <c r="MW20" s="107"/>
      <c r="MX20" s="107"/>
      <c r="MY20" s="107"/>
      <c r="MZ20" s="107"/>
      <c r="NA20" s="107"/>
      <c r="NB20" s="107"/>
      <c r="NC20" s="107"/>
      <c r="ND20" s="107"/>
      <c r="NE20" s="107"/>
      <c r="NF20" s="107"/>
      <c r="NG20" s="107"/>
      <c r="NH20" s="107"/>
      <c r="NI20" s="107"/>
      <c r="NJ20" s="107"/>
      <c r="NK20" s="107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107"/>
      <c r="NW20" s="107"/>
      <c r="NX20" s="107"/>
      <c r="NY20" s="107"/>
      <c r="NZ20" s="107"/>
      <c r="OA20" s="107"/>
      <c r="OB20" s="107"/>
      <c r="OC20" s="107"/>
      <c r="OD20" s="107"/>
      <c r="OE20" s="107"/>
      <c r="OF20" s="107"/>
      <c r="OG20" s="107"/>
      <c r="OH20" s="107"/>
      <c r="OI20" s="107"/>
      <c r="OJ20" s="107"/>
      <c r="OK20" s="107"/>
      <c r="OL20" s="107"/>
      <c r="OM20" s="107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107"/>
      <c r="OY20" s="107"/>
      <c r="OZ20" s="107"/>
      <c r="PA20" s="107"/>
      <c r="PB20" s="107"/>
      <c r="PC20" s="107"/>
      <c r="PD20" s="107"/>
      <c r="PE20" s="107"/>
      <c r="PF20" s="107"/>
      <c r="PG20" s="107"/>
      <c r="PH20" s="107"/>
      <c r="PI20" s="107"/>
      <c r="PJ20" s="107"/>
      <c r="PK20" s="107"/>
      <c r="PL20" s="107"/>
      <c r="PM20" s="107"/>
      <c r="PN20" s="107"/>
      <c r="PO20" s="107"/>
      <c r="PP20" s="107"/>
      <c r="PQ20" s="107"/>
      <c r="PR20" s="107"/>
      <c r="PS20" s="107"/>
      <c r="PT20" s="107"/>
      <c r="PU20" s="107"/>
      <c r="PV20" s="107"/>
      <c r="PW20" s="107"/>
      <c r="PX20" s="107"/>
      <c r="PY20" s="107"/>
      <c r="PZ20" s="107"/>
      <c r="QA20" s="107"/>
      <c r="QB20" s="107"/>
      <c r="QC20" s="107"/>
      <c r="QD20" s="107"/>
      <c r="QE20" s="107"/>
      <c r="QF20" s="107"/>
      <c r="QG20" s="107"/>
      <c r="QH20" s="107"/>
      <c r="QI20" s="107"/>
      <c r="QJ20" s="107"/>
      <c r="QK20" s="107"/>
      <c r="QL20" s="107"/>
      <c r="QM20" s="107"/>
      <c r="QN20" s="107"/>
      <c r="QO20" s="107"/>
      <c r="QP20" s="107"/>
      <c r="QQ20" s="107"/>
      <c r="QR20" s="107"/>
      <c r="QS20" s="107"/>
      <c r="QT20" s="107"/>
      <c r="QU20" s="107"/>
      <c r="QV20" s="107"/>
      <c r="QW20" s="107"/>
      <c r="QX20" s="107"/>
      <c r="QY20" s="107"/>
      <c r="QZ20" s="107"/>
      <c r="RA20" s="107"/>
      <c r="RB20" s="107"/>
      <c r="RC20" s="107"/>
      <c r="RD20" s="107"/>
      <c r="RE20" s="107"/>
      <c r="RF20" s="107"/>
      <c r="RG20" s="107"/>
      <c r="RH20" s="107"/>
      <c r="RI20" s="107"/>
      <c r="RJ20" s="107"/>
      <c r="RK20" s="107"/>
      <c r="RL20" s="107"/>
      <c r="RM20" s="107"/>
      <c r="RN20" s="107"/>
      <c r="RO20" s="107"/>
      <c r="RP20" s="107"/>
      <c r="RQ20" s="107"/>
      <c r="RR20" s="107"/>
      <c r="RS20" s="107"/>
      <c r="RT20" s="107"/>
      <c r="RU20" s="107"/>
      <c r="RV20" s="107"/>
      <c r="RW20" s="107"/>
      <c r="RX20" s="107"/>
      <c r="RY20" s="107"/>
      <c r="RZ20" s="107"/>
      <c r="SA20" s="107"/>
      <c r="SB20" s="107"/>
      <c r="SC20" s="107"/>
      <c r="SD20" s="107"/>
      <c r="SE20" s="107"/>
      <c r="SF20" s="107"/>
      <c r="SG20" s="107"/>
      <c r="SH20" s="107"/>
      <c r="SI20" s="107"/>
      <c r="SJ20" s="107"/>
      <c r="SK20" s="107"/>
      <c r="SL20" s="107"/>
      <c r="SM20" s="107"/>
      <c r="SN20" s="107"/>
      <c r="SO20" s="107"/>
      <c r="SP20" s="107"/>
      <c r="SQ20" s="107"/>
      <c r="SR20" s="107"/>
      <c r="SS20" s="107"/>
      <c r="ST20" s="107"/>
      <c r="SU20" s="107"/>
      <c r="SV20" s="107"/>
      <c r="SW20" s="107"/>
      <c r="SX20" s="107"/>
      <c r="SY20" s="107"/>
      <c r="SZ20" s="107"/>
      <c r="TA20" s="107"/>
      <c r="TB20" s="107"/>
      <c r="TC20" s="107"/>
      <c r="TD20" s="107"/>
      <c r="TE20" s="107"/>
      <c r="TF20" s="107"/>
      <c r="TG20" s="107"/>
      <c r="TH20" s="107"/>
      <c r="TI20" s="107"/>
      <c r="TJ20" s="107"/>
      <c r="TK20" s="107"/>
      <c r="TL20" s="107"/>
      <c r="TM20" s="107"/>
      <c r="TN20" s="107"/>
      <c r="TO20" s="107"/>
      <c r="TP20" s="107"/>
      <c r="TQ20" s="107"/>
      <c r="TR20" s="107"/>
      <c r="TS20" s="107"/>
      <c r="TT20" s="107"/>
      <c r="TU20" s="107"/>
      <c r="TV20" s="107"/>
      <c r="TW20" s="107"/>
      <c r="TX20" s="107"/>
      <c r="TY20" s="107"/>
      <c r="TZ20" s="107"/>
      <c r="UA20" s="107"/>
      <c r="UB20" s="107"/>
      <c r="UC20" s="107"/>
      <c r="UD20" s="107"/>
      <c r="UE20" s="107"/>
      <c r="UF20" s="107"/>
      <c r="UG20" s="107"/>
      <c r="UH20" s="107"/>
      <c r="UI20" s="107"/>
      <c r="UJ20" s="107"/>
      <c r="UK20" s="107"/>
      <c r="UL20" s="107"/>
      <c r="UM20" s="107"/>
      <c r="UN20" s="107"/>
      <c r="UO20" s="107"/>
      <c r="UP20" s="107"/>
      <c r="UQ20" s="107"/>
      <c r="UR20" s="107"/>
      <c r="US20" s="107"/>
      <c r="UT20" s="107"/>
      <c r="UU20" s="107"/>
      <c r="UV20" s="107"/>
      <c r="UW20" s="107"/>
      <c r="UX20" s="107"/>
      <c r="UY20" s="107"/>
      <c r="UZ20" s="107"/>
      <c r="VA20" s="107"/>
      <c r="VB20" s="107"/>
      <c r="VC20" s="107"/>
      <c r="VD20" s="107"/>
      <c r="VE20" s="107"/>
      <c r="VF20" s="107"/>
      <c r="VG20" s="107"/>
      <c r="VH20" s="107"/>
      <c r="VI20" s="107"/>
      <c r="VJ20" s="107"/>
      <c r="VK20" s="107"/>
      <c r="VL20" s="107"/>
      <c r="VM20" s="107"/>
      <c r="VN20" s="107"/>
      <c r="VO20" s="107"/>
      <c r="VP20" s="107"/>
      <c r="VQ20" s="107"/>
      <c r="VR20" s="107"/>
      <c r="VS20" s="107"/>
      <c r="VT20" s="107"/>
      <c r="VU20" s="107"/>
      <c r="VV20" s="107"/>
      <c r="VW20" s="107"/>
      <c r="VX20" s="107"/>
      <c r="VY20" s="107"/>
      <c r="VZ20" s="107"/>
      <c r="WA20" s="107"/>
      <c r="WB20" s="107"/>
      <c r="WC20" s="107"/>
      <c r="WD20" s="107"/>
      <c r="WE20" s="107"/>
      <c r="WF20" s="107"/>
      <c r="WG20" s="107"/>
      <c r="WH20" s="107"/>
      <c r="WI20" s="107"/>
      <c r="WJ20" s="107"/>
      <c r="WK20" s="107"/>
      <c r="WL20" s="107"/>
      <c r="WM20" s="107"/>
      <c r="WN20" s="107"/>
      <c r="WO20" s="107"/>
      <c r="WP20" s="107"/>
      <c r="WQ20" s="107"/>
      <c r="WR20" s="107"/>
      <c r="WS20" s="107"/>
      <c r="WT20" s="107"/>
      <c r="WU20" s="107"/>
      <c r="WV20" s="107"/>
      <c r="WW20" s="107"/>
      <c r="WX20" s="107"/>
      <c r="WY20" s="107"/>
      <c r="WZ20" s="107"/>
      <c r="XA20" s="107"/>
      <c r="XB20" s="107"/>
      <c r="XC20" s="107"/>
      <c r="XD20" s="107"/>
      <c r="XE20" s="107"/>
      <c r="XF20" s="107"/>
      <c r="XG20" s="107"/>
      <c r="XH20" s="107"/>
      <c r="XI20" s="107"/>
      <c r="XJ20" s="107"/>
      <c r="XK20" s="107"/>
      <c r="XL20" s="107"/>
      <c r="XM20" s="107"/>
      <c r="XN20" s="107"/>
      <c r="XO20" s="107"/>
      <c r="XP20" s="107"/>
      <c r="XQ20" s="107"/>
      <c r="XR20" s="107"/>
      <c r="XS20" s="107"/>
      <c r="XT20" s="107"/>
      <c r="XU20" s="107"/>
      <c r="XV20" s="107"/>
      <c r="XW20" s="107"/>
      <c r="XX20" s="107"/>
      <c r="XY20" s="107"/>
      <c r="XZ20" s="107"/>
      <c r="YA20" s="107"/>
      <c r="YB20" s="107"/>
      <c r="YC20" s="107"/>
      <c r="YD20" s="107"/>
      <c r="YE20" s="107"/>
      <c r="YF20" s="107"/>
      <c r="YG20" s="107"/>
      <c r="YH20" s="107"/>
      <c r="YI20" s="107"/>
      <c r="YJ20" s="107"/>
      <c r="YK20" s="107"/>
      <c r="YL20" s="107"/>
      <c r="YM20" s="107"/>
      <c r="YN20" s="107"/>
      <c r="YO20" s="107"/>
      <c r="YP20" s="107"/>
      <c r="YQ20" s="107"/>
      <c r="YR20" s="107"/>
      <c r="YS20" s="107"/>
      <c r="YT20" s="107"/>
      <c r="YU20" s="107"/>
      <c r="YV20" s="107"/>
      <c r="YW20" s="107"/>
      <c r="YX20" s="107"/>
      <c r="YY20" s="107"/>
      <c r="YZ20" s="107"/>
      <c r="ZA20" s="107"/>
      <c r="ZB20" s="107"/>
      <c r="ZC20" s="107"/>
      <c r="ZD20" s="107"/>
      <c r="ZE20" s="107"/>
      <c r="ZF20" s="107"/>
      <c r="ZG20" s="107"/>
      <c r="ZH20" s="107"/>
      <c r="ZI20" s="107"/>
      <c r="ZJ20" s="107"/>
      <c r="ZK20" s="107"/>
      <c r="ZL20" s="107"/>
      <c r="ZM20" s="107"/>
      <c r="ZN20" s="107"/>
      <c r="ZO20" s="107"/>
      <c r="ZP20" s="107"/>
      <c r="ZQ20" s="107"/>
      <c r="ZR20" s="107"/>
      <c r="ZS20" s="107"/>
      <c r="ZT20" s="107"/>
      <c r="ZU20" s="107"/>
      <c r="ZV20" s="107"/>
      <c r="ZW20" s="107"/>
      <c r="ZX20" s="107"/>
      <c r="ZY20" s="107"/>
      <c r="ZZ20" s="107"/>
      <c r="AAA20" s="107"/>
      <c r="AAB20" s="107"/>
      <c r="AAC20" s="107"/>
      <c r="AAD20" s="107"/>
      <c r="AAE20" s="107"/>
      <c r="AAF20" s="107"/>
      <c r="AAG20" s="107"/>
      <c r="AAH20" s="107"/>
      <c r="AAI20" s="107"/>
      <c r="AAJ20" s="107"/>
      <c r="AAK20" s="107"/>
      <c r="AAL20" s="107"/>
      <c r="AAM20" s="107"/>
      <c r="AAN20" s="107"/>
      <c r="AAO20" s="107"/>
      <c r="AAP20" s="107"/>
      <c r="AAQ20" s="107"/>
      <c r="AAR20" s="107"/>
      <c r="AAS20" s="107"/>
      <c r="AAT20" s="107"/>
      <c r="AAU20" s="107"/>
      <c r="AAV20" s="107"/>
      <c r="AAW20" s="107"/>
      <c r="AAX20" s="107"/>
      <c r="AAY20" s="107"/>
      <c r="AAZ20" s="107"/>
      <c r="ABA20" s="107"/>
      <c r="ABB20" s="107"/>
      <c r="ABC20" s="107"/>
      <c r="ABD20" s="107"/>
      <c r="ABE20" s="107"/>
      <c r="ABF20" s="107"/>
      <c r="ABG20" s="107"/>
      <c r="ABH20" s="107"/>
      <c r="ABI20" s="107"/>
      <c r="ABJ20" s="107"/>
      <c r="ABK20" s="107"/>
      <c r="ABL20" s="107"/>
      <c r="ABM20" s="107"/>
      <c r="ABN20" s="107"/>
      <c r="ABO20" s="107"/>
      <c r="ABP20" s="107"/>
      <c r="ABQ20" s="107"/>
      <c r="ABR20" s="107"/>
      <c r="ABS20" s="107"/>
      <c r="ABT20" s="107"/>
      <c r="ABU20" s="107"/>
      <c r="ABV20" s="107"/>
      <c r="ABW20" s="107"/>
      <c r="ABX20" s="107"/>
      <c r="ABY20" s="107"/>
      <c r="ABZ20" s="107"/>
      <c r="ACA20" s="107"/>
      <c r="ACB20" s="107"/>
      <c r="ACC20" s="107"/>
      <c r="ACD20" s="107"/>
      <c r="ACE20" s="107"/>
      <c r="ACF20" s="107"/>
      <c r="ACG20" s="107"/>
      <c r="ACH20" s="107"/>
      <c r="ACI20" s="107"/>
      <c r="ACJ20" s="107"/>
      <c r="ACK20" s="107"/>
      <c r="ACL20" s="107"/>
      <c r="ACM20" s="107"/>
      <c r="ACN20" s="107"/>
      <c r="ACO20" s="107"/>
      <c r="ACP20" s="107"/>
      <c r="ACQ20" s="107"/>
      <c r="ACR20" s="107"/>
      <c r="ACS20" s="107"/>
      <c r="ACT20" s="107"/>
      <c r="ACU20" s="107"/>
      <c r="ACV20" s="107"/>
      <c r="ACW20" s="107"/>
      <c r="ACX20" s="107"/>
      <c r="ACY20" s="107"/>
      <c r="ACZ20" s="107"/>
      <c r="ADA20" s="107"/>
      <c r="ADB20" s="107"/>
      <c r="ADC20" s="107"/>
      <c r="ADD20" s="107"/>
      <c r="ADE20" s="107"/>
      <c r="ADF20" s="107"/>
      <c r="ADG20" s="107"/>
      <c r="ADH20" s="107"/>
      <c r="ADI20" s="107"/>
      <c r="ADJ20" s="107"/>
      <c r="ADK20" s="107"/>
      <c r="ADL20" s="107"/>
      <c r="ADM20" s="107"/>
      <c r="ADN20" s="107"/>
      <c r="ADO20" s="107"/>
      <c r="ADP20" s="107"/>
      <c r="ADQ20" s="107"/>
      <c r="ADR20" s="107"/>
      <c r="ADS20" s="107"/>
      <c r="ADT20" s="107"/>
      <c r="ADU20" s="107"/>
      <c r="ADV20" s="107"/>
      <c r="ADW20" s="107"/>
      <c r="ADX20" s="107"/>
      <c r="ADY20" s="107"/>
      <c r="ADZ20" s="107"/>
      <c r="AEA20" s="107"/>
      <c r="AEB20" s="107"/>
      <c r="AEC20" s="107"/>
      <c r="AED20" s="107"/>
      <c r="AEE20" s="107"/>
      <c r="AEF20" s="107"/>
      <c r="AEG20" s="107"/>
      <c r="AEH20" s="107"/>
      <c r="AEI20" s="107"/>
      <c r="AEJ20" s="107"/>
      <c r="AEK20" s="107"/>
      <c r="AEL20" s="107"/>
      <c r="AEM20" s="107"/>
      <c r="AEN20" s="107"/>
      <c r="AEO20" s="107"/>
      <c r="AEP20" s="107"/>
      <c r="AEQ20" s="107"/>
      <c r="AER20" s="107"/>
      <c r="AES20" s="107"/>
      <c r="AET20" s="107"/>
      <c r="AEU20" s="107"/>
      <c r="AEV20" s="107"/>
      <c r="AEW20" s="107"/>
      <c r="AEX20" s="107"/>
      <c r="AEY20" s="107"/>
      <c r="AEZ20" s="107"/>
      <c r="AFA20" s="107"/>
      <c r="AFB20" s="107"/>
      <c r="AFC20" s="107"/>
      <c r="AFD20" s="107"/>
      <c r="AFE20" s="107"/>
      <c r="AFF20" s="107"/>
      <c r="AFG20" s="107"/>
      <c r="AFH20" s="107"/>
      <c r="AFI20" s="107"/>
      <c r="AFJ20" s="107"/>
      <c r="AFK20" s="107"/>
      <c r="AFL20" s="107"/>
      <c r="AFM20" s="107"/>
      <c r="AFN20" s="107"/>
      <c r="AFO20" s="107"/>
      <c r="AFP20" s="107"/>
      <c r="AFQ20" s="107"/>
      <c r="AFR20" s="107"/>
      <c r="AFS20" s="107"/>
      <c r="AFT20" s="107"/>
      <c r="AFU20" s="107"/>
      <c r="AFV20" s="107"/>
      <c r="AFW20" s="107"/>
      <c r="AFX20" s="107"/>
      <c r="AFY20" s="107"/>
      <c r="AFZ20" s="107"/>
      <c r="AGA20" s="107"/>
      <c r="AGB20" s="107"/>
      <c r="AGC20" s="107"/>
      <c r="AGD20" s="107"/>
      <c r="AGE20" s="107"/>
      <c r="AGF20" s="107"/>
      <c r="AGG20" s="107"/>
      <c r="AGH20" s="107"/>
      <c r="AGI20" s="107"/>
      <c r="AGJ20" s="107"/>
      <c r="AGK20" s="107"/>
      <c r="AGL20" s="107"/>
      <c r="AGM20" s="107"/>
      <c r="AGN20" s="107"/>
      <c r="AGO20" s="107"/>
      <c r="AGP20" s="107"/>
      <c r="AGQ20" s="107"/>
      <c r="AGR20" s="107"/>
      <c r="AGS20" s="107"/>
      <c r="AGT20" s="107"/>
      <c r="AGU20" s="107"/>
      <c r="AGV20" s="107"/>
      <c r="AGW20" s="107"/>
      <c r="AGX20" s="107"/>
      <c r="AGY20" s="107"/>
      <c r="AGZ20" s="107"/>
      <c r="AHA20" s="107"/>
      <c r="AHB20" s="107"/>
      <c r="AHC20" s="107"/>
      <c r="AHD20" s="107"/>
      <c r="AHE20" s="107"/>
      <c r="AHF20" s="107"/>
      <c r="AHG20" s="107"/>
      <c r="AHH20" s="107"/>
      <c r="AHI20" s="107"/>
      <c r="AHJ20" s="107"/>
      <c r="AHK20" s="107"/>
      <c r="AHL20" s="107"/>
      <c r="AHM20" s="107"/>
      <c r="AHN20" s="107"/>
      <c r="AHO20" s="107"/>
      <c r="AHP20" s="107"/>
      <c r="AHQ20" s="107"/>
      <c r="AHR20" s="107"/>
      <c r="AHS20" s="107"/>
      <c r="AHT20" s="107"/>
      <c r="AHU20" s="107"/>
      <c r="AHV20" s="107"/>
      <c r="AHW20" s="107"/>
      <c r="AHX20" s="107"/>
      <c r="AHY20" s="107"/>
      <c r="AHZ20" s="107"/>
      <c r="AIA20" s="107"/>
      <c r="AIB20" s="107"/>
      <c r="AIC20" s="107"/>
      <c r="AID20" s="107"/>
      <c r="AIE20" s="107"/>
      <c r="AIF20" s="107"/>
      <c r="AIG20" s="107"/>
      <c r="AIH20" s="107"/>
      <c r="AII20" s="107"/>
      <c r="AIJ20" s="107"/>
      <c r="AIK20" s="107"/>
      <c r="AIL20" s="107"/>
      <c r="AIM20" s="107"/>
      <c r="AIN20" s="107"/>
      <c r="AIO20" s="107"/>
      <c r="AIP20" s="107"/>
      <c r="AIQ20" s="107"/>
      <c r="AIR20" s="107"/>
      <c r="AIS20" s="107"/>
      <c r="AIT20" s="107"/>
      <c r="AIU20" s="107"/>
      <c r="AIV20" s="107"/>
      <c r="AIW20" s="107"/>
      <c r="AIX20" s="107"/>
      <c r="AIY20" s="107"/>
      <c r="AIZ20" s="107"/>
      <c r="AJA20" s="107"/>
      <c r="AJB20" s="107"/>
      <c r="AJC20" s="107"/>
      <c r="AJD20" s="107"/>
      <c r="AJE20" s="107"/>
      <c r="AJF20" s="107"/>
      <c r="AJG20" s="107"/>
      <c r="AJH20" s="107"/>
      <c r="AJI20" s="107"/>
      <c r="AJJ20" s="107"/>
      <c r="AJK20" s="107"/>
      <c r="AJL20" s="107"/>
      <c r="AJM20" s="107"/>
      <c r="AJN20" s="107"/>
      <c r="AJO20" s="107"/>
      <c r="AJP20" s="107"/>
      <c r="AJQ20" s="107"/>
      <c r="AJR20" s="107"/>
      <c r="AJS20" s="107"/>
      <c r="AJT20" s="107"/>
      <c r="AJU20" s="107"/>
      <c r="AJV20" s="107"/>
      <c r="AJW20" s="107"/>
      <c r="AJX20" s="107"/>
      <c r="AJY20" s="107"/>
      <c r="AJZ20" s="107"/>
      <c r="AKA20" s="107"/>
      <c r="AKB20" s="107"/>
      <c r="AKC20" s="107"/>
      <c r="AKD20" s="107"/>
      <c r="AKE20" s="107"/>
      <c r="AKF20" s="107"/>
      <c r="AKG20" s="107"/>
      <c r="AKH20" s="107"/>
      <c r="AKI20" s="107"/>
      <c r="AKJ20" s="107"/>
      <c r="AKK20" s="107"/>
      <c r="AKL20" s="107"/>
      <c r="AKM20" s="107"/>
      <c r="AKN20" s="107"/>
      <c r="AKO20" s="107"/>
      <c r="AKP20" s="107"/>
      <c r="AKQ20" s="107"/>
      <c r="AKR20" s="107"/>
      <c r="AKS20" s="107"/>
      <c r="AKT20" s="107"/>
      <c r="AKU20" s="107"/>
      <c r="AKV20" s="107"/>
      <c r="AKW20" s="107"/>
      <c r="AKX20" s="107"/>
      <c r="AKY20" s="107"/>
      <c r="AKZ20" s="107"/>
      <c r="ALA20" s="107"/>
      <c r="ALB20" s="107"/>
      <c r="ALC20" s="107"/>
      <c r="ALD20" s="107"/>
      <c r="ALE20" s="107"/>
      <c r="ALF20" s="107"/>
      <c r="ALG20" s="107"/>
      <c r="ALH20" s="107"/>
      <c r="ALI20" s="107"/>
      <c r="ALJ20" s="107"/>
      <c r="ALK20" s="107"/>
      <c r="ALL20" s="107"/>
      <c r="ALM20" s="107"/>
      <c r="ALN20" s="107"/>
      <c r="ALO20" s="107"/>
      <c r="ALP20" s="107"/>
      <c r="ALQ20" s="107"/>
      <c r="ALR20" s="107"/>
      <c r="ALS20" s="107"/>
      <c r="ALT20" s="107"/>
      <c r="ALU20" s="107"/>
      <c r="ALV20" s="107"/>
      <c r="ALW20" s="107"/>
      <c r="ALX20" s="107"/>
      <c r="ALY20" s="107"/>
      <c r="ALZ20" s="107"/>
      <c r="AMA20" s="107"/>
      <c r="AMB20" s="107"/>
      <c r="AMC20" s="107"/>
      <c r="AMD20" s="107"/>
      <c r="AME20" s="107"/>
      <c r="AMF20" s="107"/>
      <c r="AMG20" s="107"/>
      <c r="AMH20" s="107"/>
      <c r="AMI20" s="107"/>
      <c r="AMJ20" s="107"/>
    </row>
    <row r="21" spans="1:1024">
      <c r="A21" s="11"/>
      <c r="B21" s="11"/>
      <c r="C21" s="11"/>
      <c r="D21" s="11"/>
      <c r="E21" s="12"/>
      <c r="F21" s="12"/>
      <c r="G21" s="12"/>
      <c r="H21" s="12"/>
      <c r="I21" s="11"/>
      <c r="J21" s="17"/>
      <c r="K21" s="13"/>
      <c r="L21" s="13"/>
      <c r="M21" s="13"/>
      <c r="N21" s="13"/>
      <c r="O21" s="38"/>
      <c r="P21" s="38"/>
      <c r="Q21" s="39"/>
      <c r="R21" s="39"/>
      <c r="S21" s="39"/>
      <c r="T21" s="13"/>
      <c r="U21" s="40"/>
      <c r="V21" s="40"/>
      <c r="W21" s="41"/>
      <c r="X21" s="242"/>
      <c r="Y21" s="242"/>
      <c r="Z21" s="13"/>
      <c r="AA21" s="13"/>
      <c r="AB21" s="1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1024">
      <c r="A22" s="11"/>
      <c r="B22" s="95" t="s">
        <v>41</v>
      </c>
      <c r="C22" s="11"/>
      <c r="D22" s="11"/>
      <c r="E22" s="14"/>
      <c r="F22" s="14"/>
      <c r="G22" s="94"/>
      <c r="H22" s="95" t="s">
        <v>51</v>
      </c>
      <c r="I22" s="11"/>
      <c r="J22" s="11"/>
      <c r="K22" s="12"/>
      <c r="L22" s="13"/>
      <c r="M22" s="13"/>
      <c r="N22" s="13"/>
      <c r="O22" s="38"/>
      <c r="P22" s="38"/>
      <c r="Q22" s="11"/>
      <c r="R22" s="11"/>
      <c r="S22" s="11"/>
      <c r="T22" s="13"/>
      <c r="U22" s="40"/>
      <c r="V22" s="40"/>
      <c r="W22" s="42"/>
      <c r="X22" s="242"/>
      <c r="Y22" s="242"/>
      <c r="Z22" s="13"/>
      <c r="AA22" s="13"/>
      <c r="AB22" s="13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1024">
      <c r="A23" s="11"/>
      <c r="B23" s="11"/>
      <c r="C23" s="11" t="s">
        <v>42</v>
      </c>
      <c r="D23" s="11"/>
      <c r="E23" s="12"/>
      <c r="F23" s="12"/>
      <c r="G23" s="12"/>
      <c r="H23" s="11"/>
      <c r="J23" s="11" t="s">
        <v>52</v>
      </c>
      <c r="K23" s="12"/>
      <c r="L23" s="13"/>
      <c r="M23" s="13"/>
      <c r="N23" s="13"/>
      <c r="O23" s="38"/>
      <c r="P23" s="38"/>
      <c r="Q23" s="11"/>
      <c r="R23" s="11"/>
      <c r="S23" s="11"/>
      <c r="T23" s="13"/>
      <c r="U23" s="40"/>
      <c r="V23" s="40"/>
      <c r="W23" s="42"/>
      <c r="X23" s="242"/>
      <c r="Y23" s="242"/>
      <c r="Z23" s="13"/>
      <c r="AA23" s="13"/>
      <c r="AB23" s="13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</row>
    <row r="24" spans="1:1024">
      <c r="A24" s="11"/>
      <c r="B24" s="11"/>
      <c r="C24" s="11" t="s">
        <v>43</v>
      </c>
      <c r="D24" s="11"/>
      <c r="E24" s="12"/>
      <c r="F24" s="12"/>
      <c r="G24" s="12"/>
      <c r="H24" s="11"/>
      <c r="J24" s="11" t="s">
        <v>53</v>
      </c>
      <c r="K24" s="12"/>
      <c r="L24" s="13"/>
      <c r="M24" s="13"/>
      <c r="N24" s="13"/>
      <c r="O24" s="38"/>
      <c r="P24" s="38"/>
      <c r="Q24" s="11"/>
      <c r="R24" s="11"/>
      <c r="S24" s="43"/>
      <c r="T24" s="13"/>
      <c r="U24" s="40"/>
      <c r="V24" s="40"/>
      <c r="W24" s="42"/>
      <c r="X24" s="242"/>
      <c r="Y24" s="242"/>
      <c r="Z24" s="13"/>
      <c r="AA24" s="13"/>
      <c r="AB24" s="13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</row>
    <row r="25" spans="1:1024">
      <c r="A25" s="11"/>
      <c r="B25" s="11"/>
      <c r="C25" s="11" t="s">
        <v>44</v>
      </c>
      <c r="D25" s="11"/>
      <c r="E25" s="12"/>
      <c r="F25" s="12"/>
      <c r="G25" s="12"/>
      <c r="H25" s="11"/>
      <c r="J25" s="11" t="s">
        <v>54</v>
      </c>
      <c r="K25" s="12"/>
      <c r="L25" s="13"/>
      <c r="M25" s="13"/>
      <c r="N25" s="13"/>
      <c r="O25" s="38"/>
      <c r="P25" s="38"/>
      <c r="Q25" s="11"/>
      <c r="R25" s="11"/>
      <c r="S25" s="43"/>
      <c r="T25" s="13"/>
      <c r="U25" s="40"/>
      <c r="V25" s="40"/>
      <c r="W25" s="42"/>
      <c r="X25" s="242"/>
      <c r="Y25" s="242"/>
      <c r="Z25" s="13"/>
      <c r="AA25" s="13"/>
      <c r="AB25" s="1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</row>
    <row r="26" spans="1:1024">
      <c r="A26" s="11"/>
      <c r="B26" s="11"/>
      <c r="C26" s="11" t="s">
        <v>100</v>
      </c>
      <c r="D26" s="11"/>
      <c r="E26" s="12"/>
      <c r="F26" s="12"/>
      <c r="G26" s="12"/>
      <c r="H26" s="11"/>
      <c r="J26" s="11" t="s">
        <v>55</v>
      </c>
      <c r="K26" s="12"/>
      <c r="L26" s="13"/>
      <c r="M26" s="13"/>
      <c r="N26" s="13"/>
      <c r="O26" s="38"/>
      <c r="P26" s="38"/>
      <c r="Q26" s="11"/>
      <c r="R26" s="11"/>
      <c r="S26" s="43"/>
      <c r="T26" s="13"/>
      <c r="U26" s="40"/>
      <c r="V26" s="40"/>
      <c r="W26" s="42"/>
      <c r="X26" s="242"/>
      <c r="Y26" s="242"/>
      <c r="Z26" s="13"/>
      <c r="AA26" s="13"/>
      <c r="AB26" s="1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</row>
    <row r="27" spans="1:1024">
      <c r="A27" s="11"/>
      <c r="B27" s="11"/>
      <c r="C27" s="11" t="s">
        <v>45</v>
      </c>
      <c r="D27" s="11"/>
      <c r="E27" s="12"/>
      <c r="F27" s="12"/>
      <c r="G27" s="12"/>
      <c r="H27" s="11"/>
      <c r="J27" s="11"/>
      <c r="K27" s="12"/>
      <c r="L27" s="13"/>
      <c r="M27" s="13"/>
      <c r="N27" s="13"/>
      <c r="O27" s="38"/>
      <c r="P27" s="38"/>
      <c r="Q27" s="11"/>
      <c r="R27" s="11"/>
      <c r="S27" s="43"/>
      <c r="T27" s="13"/>
      <c r="U27" s="40"/>
      <c r="V27" s="40"/>
      <c r="W27" s="42"/>
      <c r="X27" s="242"/>
      <c r="Y27" s="242"/>
      <c r="Z27" s="13"/>
      <c r="AA27" s="13"/>
      <c r="AB27" s="1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</row>
    <row r="28" spans="1:1024">
      <c r="A28" s="11"/>
      <c r="B28" s="11"/>
      <c r="C28" s="11" t="s">
        <v>153</v>
      </c>
      <c r="D28" s="11"/>
      <c r="E28" s="12"/>
      <c r="F28" s="12"/>
      <c r="G28" s="12"/>
      <c r="H28" s="11"/>
      <c r="I28" s="11"/>
      <c r="J28" s="11"/>
      <c r="K28" s="12"/>
      <c r="L28" s="13"/>
      <c r="M28" s="13"/>
      <c r="N28" s="13"/>
      <c r="O28" s="38"/>
      <c r="P28" s="38"/>
      <c r="Q28" s="11"/>
      <c r="R28" s="11"/>
      <c r="S28" s="11"/>
      <c r="T28" s="13"/>
      <c r="U28" s="40"/>
      <c r="V28" s="40"/>
      <c r="W28" s="42"/>
      <c r="X28" s="242"/>
      <c r="Y28" s="242"/>
      <c r="Z28" s="13"/>
      <c r="AA28" s="13"/>
      <c r="AB28" s="1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1024">
      <c r="A29" s="11"/>
      <c r="B29" s="95" t="s">
        <v>46</v>
      </c>
      <c r="C29" s="11"/>
      <c r="D29" s="11"/>
      <c r="E29" s="12"/>
      <c r="F29" s="12"/>
      <c r="G29" s="12"/>
      <c r="H29" s="95" t="s">
        <v>56</v>
      </c>
      <c r="I29" s="11"/>
      <c r="J29" s="11"/>
      <c r="K29" s="12"/>
      <c r="L29" s="13"/>
      <c r="M29" s="13"/>
      <c r="N29" s="13"/>
      <c r="O29" s="38"/>
      <c r="P29" s="38"/>
      <c r="Q29" s="11"/>
      <c r="R29" s="11"/>
      <c r="S29" s="11"/>
      <c r="T29" s="13"/>
      <c r="U29" s="40"/>
      <c r="V29" s="40"/>
      <c r="W29" s="42"/>
      <c r="X29" s="242"/>
      <c r="Y29" s="242"/>
      <c r="Z29" s="13"/>
      <c r="AA29" s="13"/>
      <c r="AB29" s="1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1024">
      <c r="A30" s="11"/>
      <c r="B30" s="11"/>
      <c r="C30" s="11" t="s">
        <v>47</v>
      </c>
      <c r="D30" s="11"/>
      <c r="E30" s="12"/>
      <c r="F30" s="12"/>
      <c r="G30" s="12"/>
      <c r="H30" s="11"/>
      <c r="J30" s="11" t="s">
        <v>57</v>
      </c>
      <c r="K30" s="11"/>
      <c r="L30" s="13"/>
      <c r="M30" s="13"/>
      <c r="N30" s="13"/>
      <c r="O30" s="38"/>
      <c r="P30" s="38"/>
      <c r="Q30" s="11"/>
      <c r="R30" s="11"/>
      <c r="S30" s="11"/>
      <c r="T30" s="13"/>
      <c r="U30" s="40"/>
      <c r="V30" s="40"/>
      <c r="W30" s="42"/>
      <c r="X30" s="242"/>
      <c r="Y30" s="242"/>
      <c r="Z30" s="13"/>
      <c r="AA30" s="13"/>
      <c r="AB30" s="1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1024">
      <c r="A31" s="11"/>
      <c r="B31" s="11"/>
      <c r="C31" s="11" t="s">
        <v>48</v>
      </c>
      <c r="D31" s="11"/>
      <c r="E31" s="12"/>
      <c r="F31" s="12"/>
      <c r="G31" s="12"/>
      <c r="H31" s="11"/>
      <c r="J31" s="11" t="s">
        <v>58</v>
      </c>
      <c r="K31" s="11"/>
      <c r="L31" s="13"/>
      <c r="M31" s="13"/>
      <c r="N31" s="13"/>
      <c r="O31" s="38"/>
      <c r="P31" s="38"/>
      <c r="Q31" s="11"/>
      <c r="R31" s="11"/>
      <c r="S31" s="11"/>
      <c r="T31" s="13"/>
      <c r="U31" s="40"/>
      <c r="V31" s="40"/>
      <c r="W31" s="42"/>
      <c r="X31" s="242"/>
      <c r="Y31" s="242"/>
      <c r="Z31" s="13"/>
      <c r="AA31" s="13"/>
      <c r="AB31" s="1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1024">
      <c r="A32" s="11"/>
      <c r="B32" s="11"/>
      <c r="C32" s="11" t="s">
        <v>49</v>
      </c>
      <c r="D32" s="11"/>
      <c r="E32" s="12"/>
      <c r="F32" s="12"/>
      <c r="G32" s="12"/>
      <c r="H32" s="11"/>
      <c r="J32" s="11" t="s">
        <v>59</v>
      </c>
      <c r="K32" s="11"/>
      <c r="L32" s="13"/>
      <c r="M32" s="13"/>
      <c r="N32" s="13"/>
      <c r="O32" s="38"/>
      <c r="P32" s="38"/>
      <c r="Q32" s="11"/>
      <c r="R32" s="11"/>
      <c r="S32" s="11"/>
      <c r="T32" s="13"/>
      <c r="U32" s="40"/>
      <c r="V32" s="40"/>
      <c r="W32" s="42"/>
      <c r="X32" s="242"/>
      <c r="Y32" s="242"/>
      <c r="Z32" s="13"/>
      <c r="AA32" s="13"/>
      <c r="AB32" s="1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5">
      <c r="A33" s="11"/>
      <c r="B33" s="11"/>
      <c r="C33" s="11" t="s">
        <v>50</v>
      </c>
      <c r="D33" s="11"/>
      <c r="E33" s="12"/>
      <c r="F33" s="12"/>
      <c r="G33" s="12"/>
      <c r="H33" s="11"/>
      <c r="J33" s="11" t="s">
        <v>60</v>
      </c>
      <c r="K33" s="11"/>
      <c r="L33" s="13"/>
      <c r="M33" s="13"/>
      <c r="N33" s="13"/>
      <c r="O33" s="38"/>
      <c r="P33" s="38"/>
      <c r="Q33" s="11"/>
      <c r="R33" s="11"/>
      <c r="S33" s="11"/>
      <c r="T33" s="13"/>
      <c r="U33" s="40"/>
      <c r="V33" s="40"/>
      <c r="W33" s="42"/>
      <c r="X33" s="242"/>
      <c r="Y33" s="242"/>
      <c r="Z33" s="13"/>
      <c r="AA33" s="13"/>
      <c r="AB33" s="1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5">
      <c r="A34" s="11"/>
      <c r="B34" s="11"/>
      <c r="C34" s="11"/>
      <c r="D34" s="11"/>
      <c r="E34" s="12"/>
      <c r="F34" s="12"/>
      <c r="G34" s="12"/>
      <c r="H34" s="11"/>
      <c r="J34" s="11" t="s">
        <v>61</v>
      </c>
      <c r="K34" s="11"/>
      <c r="L34" s="13"/>
      <c r="M34" s="13"/>
      <c r="N34" s="13"/>
      <c r="O34" s="38"/>
      <c r="P34" s="38"/>
      <c r="Q34" s="11"/>
      <c r="R34" s="11"/>
      <c r="S34" s="11"/>
      <c r="T34" s="13"/>
      <c r="U34" s="40"/>
      <c r="V34" s="40"/>
      <c r="W34" s="42"/>
      <c r="X34" s="242"/>
      <c r="Y34" s="242"/>
      <c r="Z34" s="13"/>
      <c r="AA34" s="13"/>
      <c r="AB34" s="1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>
      <c r="A35" s="11"/>
      <c r="B35" s="11"/>
      <c r="C35" s="11"/>
      <c r="D35" s="11"/>
      <c r="E35" s="12"/>
      <c r="F35" s="12"/>
      <c r="G35" s="12"/>
      <c r="H35" s="12"/>
      <c r="I35" s="11"/>
      <c r="J35" s="13"/>
      <c r="K35" s="13"/>
      <c r="L35" s="13"/>
      <c r="M35" s="13"/>
      <c r="N35" s="13"/>
      <c r="O35" s="38"/>
      <c r="P35" s="38"/>
      <c r="Q35" s="11"/>
      <c r="R35" s="11"/>
      <c r="S35" s="11"/>
      <c r="T35" s="13"/>
      <c r="U35" s="40"/>
      <c r="V35" s="40"/>
      <c r="W35" s="42"/>
      <c r="X35" s="44"/>
      <c r="Y35" s="42"/>
      <c r="Z35" s="13"/>
      <c r="AA35" s="13"/>
      <c r="AB35" s="13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5">
      <c r="A36" s="11"/>
      <c r="B36" s="11"/>
      <c r="C36" s="11"/>
      <c r="D36" s="11"/>
      <c r="E36" s="12"/>
      <c r="F36" s="12"/>
      <c r="G36" s="12"/>
      <c r="H36" s="12"/>
      <c r="I36" s="11"/>
      <c r="J36" s="13"/>
      <c r="K36" s="13"/>
      <c r="L36" s="13"/>
      <c r="M36" s="13"/>
      <c r="N36" s="13"/>
      <c r="O36" s="38"/>
      <c r="P36" s="38"/>
      <c r="Q36" s="11"/>
      <c r="R36" s="11"/>
      <c r="S36" s="11"/>
      <c r="T36" s="13"/>
      <c r="U36" s="40"/>
      <c r="V36" s="40"/>
      <c r="W36" s="42"/>
      <c r="X36" s="44"/>
      <c r="Y36" s="42"/>
      <c r="Z36" s="13"/>
      <c r="AA36" s="13"/>
      <c r="AB36" s="13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5">
      <c r="A37" s="11"/>
      <c r="B37" s="11"/>
      <c r="C37" s="11"/>
      <c r="D37" s="11"/>
      <c r="E37" s="12"/>
      <c r="F37" s="12"/>
      <c r="G37" s="12"/>
      <c r="H37" s="12"/>
      <c r="I37" s="11"/>
      <c r="J37" s="13"/>
      <c r="K37" s="13"/>
      <c r="L37" s="13"/>
      <c r="M37" s="13"/>
      <c r="N37" s="13"/>
      <c r="O37" s="38"/>
      <c r="P37" s="38"/>
      <c r="Q37" s="11"/>
      <c r="R37" s="11"/>
      <c r="S37" s="11"/>
      <c r="T37" s="13"/>
      <c r="U37" s="40"/>
      <c r="V37" s="40"/>
      <c r="W37" s="42"/>
      <c r="X37" s="44"/>
      <c r="Y37" s="42"/>
      <c r="Z37" s="13"/>
      <c r="AA37" s="13"/>
      <c r="AB37" s="1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>
      <c r="A38" s="11"/>
      <c r="B38" s="11"/>
      <c r="C38" s="11"/>
      <c r="D38" s="11"/>
      <c r="E38" s="12"/>
      <c r="F38" s="12"/>
      <c r="G38" s="12"/>
      <c r="H38" s="12"/>
      <c r="I38" s="11"/>
      <c r="J38" s="13"/>
      <c r="K38" s="13"/>
      <c r="L38" s="13"/>
      <c r="M38" s="13"/>
      <c r="N38" s="13"/>
      <c r="O38" s="38"/>
      <c r="P38" s="38"/>
      <c r="Q38" s="11"/>
      <c r="R38" s="11"/>
      <c r="S38" s="11"/>
      <c r="T38" s="13"/>
      <c r="U38" s="40"/>
      <c r="V38" s="40"/>
      <c r="W38" s="42"/>
      <c r="X38" s="44"/>
      <c r="Y38" s="42"/>
      <c r="Z38" s="13"/>
      <c r="AA38" s="13"/>
      <c r="AB38" s="13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>
      <c r="A39" s="11"/>
      <c r="B39" s="11"/>
      <c r="C39" s="11"/>
      <c r="D39" s="11"/>
      <c r="E39" s="12"/>
      <c r="F39" s="12"/>
      <c r="G39" s="12"/>
      <c r="H39" s="12"/>
      <c r="I39" s="11"/>
      <c r="J39" s="13"/>
      <c r="K39" s="13"/>
      <c r="L39" s="13"/>
      <c r="M39" s="13"/>
      <c r="N39" s="13"/>
      <c r="O39" s="38"/>
      <c r="P39" s="38"/>
      <c r="Q39" s="11"/>
      <c r="R39" s="11"/>
      <c r="S39" s="11"/>
      <c r="T39" s="13"/>
      <c r="U39" s="40"/>
      <c r="V39" s="40"/>
      <c r="W39" s="42"/>
      <c r="X39" s="44"/>
      <c r="Y39" s="42"/>
      <c r="Z39" s="13"/>
      <c r="AA39" s="13"/>
      <c r="AB39" s="13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>
      <c r="A40" s="11"/>
      <c r="B40" s="11"/>
      <c r="C40" s="11"/>
      <c r="D40" s="11"/>
      <c r="E40" s="12"/>
      <c r="F40" s="12"/>
      <c r="G40" s="12"/>
      <c r="H40" s="12"/>
      <c r="I40" s="11"/>
      <c r="J40" s="13"/>
      <c r="K40" s="13"/>
      <c r="L40" s="13"/>
      <c r="M40" s="13"/>
      <c r="N40" s="13"/>
      <c r="O40" s="38"/>
      <c r="P40" s="38"/>
      <c r="Q40" s="11"/>
      <c r="R40" s="11"/>
      <c r="S40" s="11"/>
      <c r="T40" s="13"/>
      <c r="U40" s="40"/>
      <c r="V40" s="40"/>
      <c r="W40" s="42"/>
      <c r="X40" s="44"/>
      <c r="Y40" s="42"/>
      <c r="Z40" s="13"/>
      <c r="AA40" s="13"/>
      <c r="AB40" s="13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>
      <c r="A41" s="11"/>
      <c r="B41" s="11"/>
      <c r="C41" s="11"/>
      <c r="D41" s="11"/>
      <c r="E41" s="12"/>
      <c r="F41" s="12"/>
      <c r="G41" s="12"/>
      <c r="H41" s="12"/>
      <c r="I41" s="11"/>
      <c r="J41" s="13"/>
      <c r="K41" s="13"/>
      <c r="L41" s="13"/>
      <c r="M41" s="13"/>
      <c r="N41" s="13"/>
      <c r="O41" s="38"/>
      <c r="P41" s="38"/>
      <c r="Q41" s="11"/>
      <c r="R41" s="11"/>
      <c r="S41" s="11"/>
      <c r="T41" s="13"/>
      <c r="U41" s="40"/>
      <c r="V41" s="40"/>
      <c r="W41" s="42"/>
      <c r="X41" s="44"/>
      <c r="Y41" s="42"/>
      <c r="Z41" s="13"/>
      <c r="AA41" s="13"/>
      <c r="AB41" s="13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>
      <c r="A42" s="11"/>
      <c r="B42" s="11"/>
      <c r="C42" s="11"/>
      <c r="D42" s="11"/>
      <c r="E42" s="12"/>
      <c r="F42" s="12"/>
      <c r="G42" s="12"/>
      <c r="H42" s="12"/>
      <c r="I42" s="11"/>
      <c r="J42" s="13"/>
      <c r="K42" s="13"/>
      <c r="L42" s="13"/>
      <c r="M42" s="13"/>
      <c r="N42" s="13"/>
      <c r="O42" s="38"/>
      <c r="P42" s="38"/>
      <c r="Q42" s="11"/>
      <c r="R42" s="11"/>
      <c r="S42" s="11"/>
      <c r="T42" s="13"/>
      <c r="U42" s="40"/>
      <c r="V42" s="40"/>
      <c r="W42" s="42"/>
      <c r="X42" s="44"/>
      <c r="Y42" s="42"/>
      <c r="Z42" s="13"/>
      <c r="AA42" s="13"/>
      <c r="AB42" s="13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>
      <c r="A43" s="11"/>
      <c r="B43" s="11"/>
      <c r="C43" s="11"/>
      <c r="D43" s="11"/>
      <c r="E43" s="12"/>
      <c r="F43" s="12"/>
      <c r="G43" s="12"/>
      <c r="H43" s="12"/>
      <c r="I43" s="11"/>
      <c r="J43" s="13"/>
      <c r="K43" s="13"/>
      <c r="L43" s="13"/>
      <c r="M43" s="13"/>
      <c r="N43" s="13"/>
      <c r="O43" s="38"/>
      <c r="P43" s="38"/>
      <c r="Q43" s="11"/>
      <c r="R43" s="11"/>
      <c r="S43" s="11"/>
      <c r="T43" s="13"/>
      <c r="U43" s="40"/>
      <c r="V43" s="40"/>
      <c r="W43" s="42"/>
      <c r="X43" s="44"/>
      <c r="Y43" s="42"/>
      <c r="Z43" s="13"/>
      <c r="AA43" s="13"/>
      <c r="AB43" s="13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>
      <c r="A44" s="11"/>
      <c r="B44" s="11"/>
      <c r="C44" s="11"/>
      <c r="D44" s="11"/>
      <c r="E44" s="12"/>
      <c r="F44" s="12"/>
      <c r="G44" s="12"/>
      <c r="H44" s="12"/>
      <c r="I44" s="11"/>
      <c r="J44" s="13"/>
      <c r="K44" s="13"/>
      <c r="L44" s="13"/>
      <c r="M44" s="13"/>
      <c r="N44" s="13"/>
      <c r="O44" s="38"/>
      <c r="P44" s="38"/>
      <c r="Q44" s="11"/>
      <c r="R44" s="11"/>
      <c r="S44" s="11"/>
      <c r="T44" s="13"/>
      <c r="U44" s="40"/>
      <c r="V44" s="40"/>
      <c r="W44" s="42"/>
      <c r="X44" s="44"/>
      <c r="Y44" s="42"/>
      <c r="Z44" s="13"/>
      <c r="AA44" s="13"/>
      <c r="AB44" s="13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>
      <c r="A45" s="11"/>
      <c r="B45" s="11"/>
      <c r="C45" s="11"/>
      <c r="D45" s="11"/>
      <c r="E45" s="12"/>
      <c r="F45" s="12"/>
      <c r="G45" s="12"/>
      <c r="H45" s="12"/>
      <c r="I45" s="11"/>
      <c r="J45" s="13"/>
      <c r="K45" s="13"/>
      <c r="L45" s="13"/>
      <c r="M45" s="13"/>
      <c r="N45" s="13"/>
      <c r="O45" s="38"/>
      <c r="P45" s="38"/>
      <c r="Q45" s="11"/>
      <c r="R45" s="11"/>
      <c r="S45" s="11"/>
      <c r="T45" s="13"/>
      <c r="U45" s="40"/>
      <c r="V45" s="40"/>
      <c r="W45" s="42"/>
      <c r="X45" s="44"/>
      <c r="Y45" s="42"/>
      <c r="Z45" s="13"/>
      <c r="AA45" s="13"/>
      <c r="AB45" s="13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>
      <c r="A46" s="11"/>
      <c r="B46" s="11"/>
      <c r="C46" s="11"/>
      <c r="D46" s="11"/>
      <c r="E46" s="12"/>
      <c r="F46" s="12"/>
      <c r="G46" s="12"/>
      <c r="H46" s="12"/>
      <c r="I46" s="11"/>
      <c r="J46" s="13"/>
      <c r="K46" s="13"/>
      <c r="L46" s="13"/>
      <c r="M46" s="13"/>
      <c r="N46" s="13"/>
      <c r="O46" s="38"/>
      <c r="P46" s="38"/>
      <c r="Q46" s="11"/>
      <c r="R46" s="11"/>
      <c r="S46" s="11"/>
      <c r="T46" s="13"/>
      <c r="U46" s="40"/>
      <c r="V46" s="40"/>
      <c r="W46" s="42"/>
      <c r="X46" s="44"/>
      <c r="Y46" s="42"/>
      <c r="Z46" s="13"/>
      <c r="AA46" s="13"/>
      <c r="AB46" s="13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>
      <c r="A47" s="11"/>
      <c r="B47" s="11"/>
      <c r="C47" s="11"/>
      <c r="D47" s="11"/>
      <c r="E47" s="12"/>
      <c r="F47" s="12"/>
      <c r="G47" s="12"/>
      <c r="H47" s="12"/>
      <c r="I47" s="11"/>
      <c r="J47" s="13"/>
      <c r="K47" s="13"/>
      <c r="L47" s="13"/>
      <c r="M47" s="13"/>
      <c r="N47" s="13"/>
      <c r="O47" s="38"/>
      <c r="P47" s="38"/>
      <c r="Q47" s="11"/>
      <c r="R47" s="11"/>
      <c r="S47" s="11"/>
      <c r="T47" s="13"/>
      <c r="U47" s="40"/>
      <c r="V47" s="40"/>
      <c r="W47" s="42"/>
      <c r="X47" s="44"/>
      <c r="Y47" s="42"/>
      <c r="Z47" s="13"/>
      <c r="AA47" s="13"/>
      <c r="AB47" s="1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>
      <c r="A48" s="11"/>
      <c r="B48" s="11"/>
      <c r="C48" s="11"/>
      <c r="D48" s="11"/>
      <c r="E48" s="12"/>
      <c r="F48" s="12"/>
      <c r="G48" s="12"/>
      <c r="H48" s="12"/>
      <c r="I48" s="11"/>
      <c r="J48" s="13"/>
      <c r="K48" s="13"/>
      <c r="L48" s="13"/>
      <c r="M48" s="13"/>
      <c r="N48" s="13"/>
      <c r="O48" s="38"/>
      <c r="P48" s="38"/>
      <c r="Q48" s="11"/>
      <c r="R48" s="11"/>
      <c r="S48" s="11"/>
      <c r="T48" s="13"/>
      <c r="U48" s="40"/>
      <c r="V48" s="40"/>
      <c r="W48" s="42"/>
      <c r="X48" s="44"/>
      <c r="Y48" s="42"/>
      <c r="Z48" s="13"/>
      <c r="AA48" s="13"/>
      <c r="AB48" s="13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5:1024" s="15" customFormat="1">
      <c r="E49" s="12"/>
      <c r="F49" s="16"/>
      <c r="G49" s="16"/>
      <c r="H49" s="16"/>
      <c r="J49" s="17"/>
      <c r="K49" s="17"/>
      <c r="L49" s="17"/>
      <c r="M49" s="17"/>
      <c r="N49" s="17"/>
      <c r="O49" s="45"/>
      <c r="P49" s="45"/>
      <c r="T49" s="17"/>
      <c r="U49" s="46"/>
      <c r="V49" s="46"/>
      <c r="W49" s="47"/>
      <c r="X49" s="48"/>
      <c r="Y49" s="47"/>
      <c r="Z49" s="17"/>
      <c r="AA49" s="17"/>
      <c r="AB49" s="17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15" customFormat="1">
      <c r="E50" s="12"/>
      <c r="F50" s="16"/>
      <c r="G50" s="16"/>
      <c r="H50" s="16"/>
      <c r="J50" s="17"/>
      <c r="K50" s="17"/>
      <c r="L50" s="17"/>
      <c r="M50" s="17"/>
      <c r="N50" s="17"/>
      <c r="O50" s="45"/>
      <c r="P50" s="45"/>
      <c r="T50" s="17"/>
      <c r="U50" s="46"/>
      <c r="V50" s="46"/>
      <c r="W50" s="47"/>
      <c r="X50" s="48"/>
      <c r="Y50" s="47"/>
      <c r="Z50" s="17"/>
      <c r="AA50" s="17"/>
      <c r="AB50" s="17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15" customFormat="1">
      <c r="E51" s="12"/>
      <c r="F51" s="16"/>
      <c r="G51" s="16"/>
      <c r="H51" s="16"/>
      <c r="J51" s="17"/>
      <c r="K51" s="17"/>
      <c r="L51" s="17"/>
      <c r="M51" s="17"/>
      <c r="N51" s="17"/>
      <c r="O51" s="45"/>
      <c r="P51" s="45"/>
      <c r="T51" s="17"/>
      <c r="U51" s="46"/>
      <c r="V51" s="46"/>
      <c r="W51" s="47"/>
      <c r="X51" s="48"/>
      <c r="Y51" s="47"/>
      <c r="Z51" s="17"/>
      <c r="AA51" s="17"/>
      <c r="AB51" s="17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15" customFormat="1">
      <c r="E52" s="12"/>
      <c r="F52" s="16"/>
      <c r="G52" s="16"/>
      <c r="H52" s="16"/>
      <c r="J52" s="17"/>
      <c r="K52" s="17"/>
      <c r="L52" s="17"/>
      <c r="M52" s="17"/>
      <c r="N52" s="17"/>
      <c r="O52" s="45"/>
      <c r="P52" s="45"/>
      <c r="T52" s="17"/>
      <c r="U52" s="46"/>
      <c r="V52" s="46"/>
      <c r="W52" s="47"/>
      <c r="X52" s="48"/>
      <c r="Y52" s="47"/>
      <c r="Z52" s="17"/>
      <c r="AA52" s="17"/>
      <c r="AB52" s="17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15" customFormat="1">
      <c r="E53" s="12"/>
      <c r="F53" s="16"/>
      <c r="G53" s="16"/>
      <c r="H53" s="16"/>
      <c r="J53" s="17"/>
      <c r="K53" s="17"/>
      <c r="L53" s="17"/>
      <c r="M53" s="17"/>
      <c r="N53" s="17"/>
      <c r="O53" s="45"/>
      <c r="P53" s="45"/>
      <c r="T53" s="17"/>
      <c r="U53" s="46"/>
      <c r="V53" s="46"/>
      <c r="W53" s="47"/>
      <c r="X53" s="48"/>
      <c r="Y53" s="47"/>
      <c r="Z53" s="17"/>
      <c r="AA53" s="17"/>
      <c r="AB53" s="17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15" customFormat="1">
      <c r="E54" s="12"/>
      <c r="F54" s="16"/>
      <c r="G54" s="16"/>
      <c r="H54" s="16"/>
      <c r="J54" s="17"/>
      <c r="K54" s="17"/>
      <c r="L54" s="17"/>
      <c r="M54" s="17"/>
      <c r="N54" s="17"/>
      <c r="O54" s="45"/>
      <c r="P54" s="45"/>
      <c r="T54" s="17"/>
      <c r="U54" s="46"/>
      <c r="V54" s="46"/>
      <c r="W54" s="47"/>
      <c r="X54" s="48"/>
      <c r="Y54" s="47"/>
      <c r="Z54" s="17"/>
      <c r="AA54" s="17"/>
      <c r="AB54" s="17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15" customFormat="1">
      <c r="E55" s="12"/>
      <c r="F55" s="16"/>
      <c r="G55" s="16"/>
      <c r="H55" s="16"/>
      <c r="J55" s="17"/>
      <c r="K55" s="17"/>
      <c r="L55" s="17"/>
      <c r="M55" s="17"/>
      <c r="N55" s="17"/>
      <c r="O55" s="45"/>
      <c r="P55" s="45"/>
      <c r="T55" s="17"/>
      <c r="U55" s="46"/>
      <c r="V55" s="46"/>
      <c r="W55" s="47"/>
      <c r="X55" s="48"/>
      <c r="Y55" s="47"/>
      <c r="Z55" s="17"/>
      <c r="AA55" s="17"/>
      <c r="AB55" s="17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15" customFormat="1">
      <c r="E56" s="12"/>
      <c r="F56" s="16"/>
      <c r="G56" s="16"/>
      <c r="H56" s="16"/>
      <c r="J56" s="17"/>
      <c r="K56" s="17"/>
      <c r="L56" s="17"/>
      <c r="M56" s="17"/>
      <c r="N56" s="17"/>
      <c r="O56" s="45"/>
      <c r="P56" s="45"/>
      <c r="T56" s="17"/>
      <c r="U56" s="46"/>
      <c r="V56" s="46"/>
      <c r="W56" s="47"/>
      <c r="X56" s="47"/>
      <c r="Y56" s="47"/>
      <c r="Z56" s="17"/>
      <c r="AA56" s="17"/>
      <c r="AB56" s="1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15" customFormat="1">
      <c r="E57" s="12"/>
      <c r="F57" s="16"/>
      <c r="G57" s="16"/>
      <c r="H57" s="16"/>
      <c r="J57" s="17"/>
      <c r="K57" s="17"/>
      <c r="L57" s="17"/>
      <c r="M57" s="17"/>
      <c r="N57" s="17"/>
      <c r="O57" s="45"/>
      <c r="P57" s="45"/>
      <c r="T57" s="17"/>
      <c r="U57" s="46"/>
      <c r="V57" s="46"/>
      <c r="W57" s="47"/>
      <c r="X57" s="47"/>
      <c r="Y57" s="47"/>
      <c r="Z57" s="17"/>
      <c r="AA57" s="17"/>
      <c r="AB57" s="1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15" customFormat="1">
      <c r="E58" s="12"/>
      <c r="F58" s="16"/>
      <c r="G58" s="16"/>
      <c r="H58" s="16"/>
      <c r="J58" s="17"/>
      <c r="K58" s="17"/>
      <c r="L58" s="17"/>
      <c r="M58" s="17"/>
      <c r="N58" s="17"/>
      <c r="O58" s="45"/>
      <c r="P58" s="45"/>
      <c r="T58" s="17"/>
      <c r="U58" s="46"/>
      <c r="V58" s="46"/>
      <c r="W58" s="47"/>
      <c r="X58" s="47"/>
      <c r="Y58" s="47"/>
      <c r="Z58" s="17"/>
      <c r="AA58" s="17"/>
      <c r="AB58" s="17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15" customFormat="1">
      <c r="E59" s="12"/>
      <c r="F59" s="16"/>
      <c r="G59" s="16"/>
      <c r="H59" s="16"/>
      <c r="J59" s="17"/>
      <c r="K59" s="17"/>
      <c r="L59" s="17"/>
      <c r="M59" s="17"/>
      <c r="N59" s="17"/>
      <c r="O59" s="45"/>
      <c r="P59" s="45"/>
      <c r="T59" s="17"/>
      <c r="U59" s="46"/>
      <c r="V59" s="46"/>
      <c r="W59" s="47"/>
      <c r="X59" s="47"/>
      <c r="Y59" s="47"/>
      <c r="Z59" s="17"/>
      <c r="AA59" s="17"/>
      <c r="AB59" s="17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15" customFormat="1">
      <c r="E60" s="12"/>
      <c r="F60" s="16"/>
      <c r="G60" s="16"/>
      <c r="H60" s="16"/>
      <c r="J60" s="17"/>
      <c r="K60" s="17"/>
      <c r="L60" s="17"/>
      <c r="M60" s="17"/>
      <c r="N60" s="17"/>
      <c r="O60" s="45"/>
      <c r="P60" s="45"/>
      <c r="T60" s="17"/>
      <c r="U60" s="46"/>
      <c r="V60" s="46"/>
      <c r="W60" s="47"/>
      <c r="X60" s="47"/>
      <c r="Y60" s="47"/>
      <c r="Z60" s="17"/>
      <c r="AA60" s="17"/>
      <c r="AB60" s="17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15" customFormat="1">
      <c r="E61" s="12"/>
      <c r="F61" s="16"/>
      <c r="G61" s="16"/>
      <c r="H61" s="16"/>
      <c r="J61" s="17"/>
      <c r="K61" s="17"/>
      <c r="L61" s="17"/>
      <c r="M61" s="17"/>
      <c r="N61" s="17"/>
      <c r="O61" s="45"/>
      <c r="P61" s="45"/>
      <c r="T61" s="17"/>
      <c r="U61" s="46"/>
      <c r="V61" s="46"/>
      <c r="W61" s="47"/>
      <c r="X61" s="47"/>
      <c r="Y61" s="47"/>
      <c r="Z61" s="17"/>
      <c r="AA61" s="17"/>
      <c r="AB61" s="17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15" customFormat="1">
      <c r="E62" s="11"/>
      <c r="J62" s="17"/>
      <c r="K62" s="17"/>
      <c r="L62" s="17"/>
      <c r="M62" s="17"/>
      <c r="N62" s="17"/>
      <c r="O62" s="45"/>
      <c r="P62" s="45"/>
      <c r="T62" s="17"/>
      <c r="U62" s="46"/>
      <c r="V62" s="46"/>
      <c r="W62" s="47"/>
      <c r="X62" s="47"/>
      <c r="Y62" s="47"/>
      <c r="Z62" s="17"/>
      <c r="AA62" s="17"/>
      <c r="AB62" s="17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15" customFormat="1">
      <c r="E63" s="11"/>
      <c r="J63" s="17"/>
      <c r="K63" s="17"/>
      <c r="L63" s="17"/>
      <c r="M63" s="17"/>
      <c r="N63" s="17"/>
      <c r="O63" s="45"/>
      <c r="P63" s="45"/>
      <c r="T63" s="17"/>
      <c r="U63" s="46"/>
      <c r="V63" s="46"/>
      <c r="W63" s="47"/>
      <c r="X63" s="47"/>
      <c r="Y63" s="47"/>
      <c r="Z63" s="17"/>
      <c r="AA63" s="17"/>
      <c r="AB63" s="17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15" customFormat="1">
      <c r="E64" s="11"/>
      <c r="J64" s="17"/>
      <c r="K64" s="17"/>
      <c r="L64" s="17"/>
      <c r="M64" s="17"/>
      <c r="N64" s="17"/>
      <c r="O64" s="45"/>
      <c r="P64" s="45"/>
      <c r="T64" s="17"/>
      <c r="U64" s="46"/>
      <c r="V64" s="46"/>
      <c r="W64" s="47"/>
      <c r="X64" s="47"/>
      <c r="Y64" s="47"/>
      <c r="Z64" s="17"/>
      <c r="AA64" s="17"/>
      <c r="AB64" s="17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15" customFormat="1">
      <c r="E65" s="11"/>
      <c r="J65" s="17"/>
      <c r="K65" s="17"/>
      <c r="L65" s="17"/>
      <c r="M65" s="17"/>
      <c r="N65" s="17"/>
      <c r="O65" s="45"/>
      <c r="P65" s="45"/>
      <c r="T65" s="17"/>
      <c r="U65" s="46"/>
      <c r="V65" s="46"/>
      <c r="W65" s="47"/>
      <c r="X65" s="47"/>
      <c r="Y65" s="47"/>
      <c r="Z65" s="17"/>
      <c r="AA65" s="17"/>
      <c r="AB65" s="17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15" customFormat="1">
      <c r="E66" s="11"/>
      <c r="J66" s="17"/>
      <c r="K66" s="17"/>
      <c r="L66" s="17"/>
      <c r="M66" s="17"/>
      <c r="N66" s="17"/>
      <c r="O66" s="45"/>
      <c r="P66" s="45"/>
      <c r="T66" s="17"/>
      <c r="U66" s="46"/>
      <c r="V66" s="46"/>
      <c r="W66" s="47"/>
      <c r="X66" s="47"/>
      <c r="Y66" s="47"/>
      <c r="Z66" s="17"/>
      <c r="AA66" s="17"/>
      <c r="AB66" s="17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15" customFormat="1">
      <c r="E67" s="11"/>
      <c r="J67" s="17"/>
      <c r="K67" s="17"/>
      <c r="L67" s="17"/>
      <c r="M67" s="17"/>
      <c r="N67" s="17"/>
      <c r="O67" s="45"/>
      <c r="P67" s="45"/>
      <c r="T67" s="17"/>
      <c r="U67" s="46"/>
      <c r="V67" s="46"/>
      <c r="W67" s="47"/>
      <c r="X67" s="47"/>
      <c r="Y67" s="47"/>
      <c r="Z67" s="17"/>
      <c r="AA67" s="17"/>
      <c r="AB67" s="1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15" customFormat="1">
      <c r="E68" s="11"/>
      <c r="J68" s="17"/>
      <c r="K68" s="17"/>
      <c r="L68" s="17"/>
      <c r="M68" s="17"/>
      <c r="N68" s="17"/>
      <c r="O68" s="45"/>
      <c r="P68" s="45"/>
      <c r="T68" s="17"/>
      <c r="U68" s="46"/>
      <c r="V68" s="46"/>
      <c r="W68" s="47"/>
      <c r="X68" s="47"/>
      <c r="Y68" s="47"/>
      <c r="Z68" s="17"/>
      <c r="AA68" s="17"/>
      <c r="AB68" s="17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15" customFormat="1">
      <c r="E69" s="11"/>
      <c r="J69" s="17"/>
      <c r="K69" s="17"/>
      <c r="L69" s="17"/>
      <c r="M69" s="17"/>
      <c r="N69" s="17"/>
      <c r="O69" s="45"/>
      <c r="P69" s="45"/>
      <c r="T69" s="17"/>
      <c r="U69" s="46"/>
      <c r="V69" s="46"/>
      <c r="W69" s="47"/>
      <c r="X69" s="47"/>
      <c r="Y69" s="47"/>
      <c r="Z69" s="17"/>
      <c r="AA69" s="17"/>
      <c r="AB69" s="17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15" customFormat="1">
      <c r="E70" s="11"/>
      <c r="J70" s="17"/>
      <c r="K70" s="17"/>
      <c r="L70" s="17"/>
      <c r="M70" s="17"/>
      <c r="N70" s="17"/>
      <c r="O70" s="45"/>
      <c r="P70" s="45"/>
      <c r="T70" s="17"/>
      <c r="U70" s="46"/>
      <c r="V70" s="46"/>
      <c r="W70" s="47"/>
      <c r="X70" s="47"/>
      <c r="Y70" s="47"/>
      <c r="Z70" s="17"/>
      <c r="AA70" s="17"/>
      <c r="AB70" s="17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15" customFormat="1">
      <c r="J71" s="17"/>
      <c r="K71" s="17"/>
      <c r="L71" s="17"/>
      <c r="M71" s="17"/>
      <c r="N71" s="17"/>
      <c r="O71" s="45"/>
      <c r="P71" s="45"/>
      <c r="T71" s="17"/>
      <c r="U71" s="46"/>
      <c r="V71" s="46"/>
      <c r="W71" s="47"/>
      <c r="X71" s="47"/>
      <c r="Y71" s="47"/>
      <c r="Z71" s="17"/>
      <c r="AA71" s="17"/>
      <c r="AB71" s="17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15" customFormat="1">
      <c r="J72" s="17"/>
      <c r="K72" s="17"/>
      <c r="L72" s="17"/>
      <c r="M72" s="17"/>
      <c r="N72" s="17"/>
      <c r="O72" s="45"/>
      <c r="P72" s="45"/>
      <c r="T72" s="17"/>
      <c r="U72" s="46"/>
      <c r="V72" s="46"/>
      <c r="W72" s="47"/>
      <c r="X72" s="47"/>
      <c r="Y72" s="47"/>
      <c r="Z72" s="17"/>
      <c r="AA72" s="17"/>
      <c r="AB72" s="17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15" customFormat="1">
      <c r="J73" s="17"/>
      <c r="K73" s="17"/>
      <c r="L73" s="17"/>
      <c r="M73" s="17"/>
      <c r="N73" s="17"/>
      <c r="O73" s="45"/>
      <c r="P73" s="45"/>
      <c r="T73" s="17"/>
      <c r="U73" s="46"/>
      <c r="V73" s="46"/>
      <c r="W73" s="47"/>
      <c r="X73" s="47"/>
      <c r="Y73" s="47"/>
      <c r="Z73" s="17"/>
      <c r="AA73" s="17"/>
      <c r="AB73" s="17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15" customFormat="1">
      <c r="J74" s="17"/>
      <c r="K74" s="17"/>
      <c r="L74" s="17"/>
      <c r="M74" s="17"/>
      <c r="N74" s="17"/>
      <c r="O74" s="45"/>
      <c r="P74" s="45"/>
      <c r="T74" s="17"/>
      <c r="U74" s="46"/>
      <c r="V74" s="46"/>
      <c r="W74" s="47"/>
      <c r="X74" s="47"/>
      <c r="Y74" s="47"/>
      <c r="Z74" s="17"/>
      <c r="AA74" s="17"/>
      <c r="AB74" s="17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15" customFormat="1">
      <c r="J75" s="17"/>
      <c r="K75" s="17"/>
      <c r="L75" s="17"/>
      <c r="M75" s="17"/>
      <c r="N75" s="17"/>
      <c r="O75" s="45"/>
      <c r="P75" s="45"/>
      <c r="T75" s="17"/>
      <c r="U75" s="46"/>
      <c r="V75" s="46"/>
      <c r="W75" s="47"/>
      <c r="X75" s="47"/>
      <c r="Y75" s="47"/>
      <c r="Z75" s="17"/>
      <c r="AA75" s="17"/>
      <c r="AB75" s="17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15" customFormat="1">
      <c r="J76" s="17"/>
      <c r="K76" s="17"/>
      <c r="L76" s="17"/>
      <c r="M76" s="17"/>
      <c r="N76" s="17"/>
      <c r="O76" s="45"/>
      <c r="P76" s="45"/>
      <c r="T76" s="17"/>
      <c r="U76" s="46"/>
      <c r="V76" s="46"/>
      <c r="W76" s="47"/>
      <c r="X76" s="47"/>
      <c r="Y76" s="47"/>
      <c r="Z76" s="17"/>
      <c r="AA76" s="17"/>
      <c r="AB76" s="17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15" customFormat="1">
      <c r="J77" s="17"/>
      <c r="K77" s="17"/>
      <c r="L77" s="17"/>
      <c r="M77" s="17"/>
      <c r="N77" s="17"/>
      <c r="O77" s="45"/>
      <c r="P77" s="45"/>
      <c r="T77" s="17"/>
      <c r="U77" s="46"/>
      <c r="V77" s="46"/>
      <c r="W77" s="47"/>
      <c r="X77" s="47"/>
      <c r="Y77" s="47"/>
      <c r="Z77" s="17"/>
      <c r="AA77" s="17"/>
      <c r="AB77" s="1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15" customFormat="1">
      <c r="J78" s="17"/>
      <c r="K78" s="17"/>
      <c r="L78" s="17"/>
      <c r="M78" s="17"/>
      <c r="N78" s="17"/>
      <c r="O78" s="45"/>
      <c r="P78" s="45"/>
      <c r="T78" s="17"/>
      <c r="U78" s="46"/>
      <c r="V78" s="46"/>
      <c r="W78" s="47"/>
      <c r="X78" s="47"/>
      <c r="Y78" s="47"/>
      <c r="Z78" s="17"/>
      <c r="AA78" s="17"/>
      <c r="AB78" s="17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15" customFormat="1">
      <c r="J79" s="17"/>
      <c r="K79" s="17"/>
      <c r="L79" s="17"/>
      <c r="M79" s="17"/>
      <c r="N79" s="17"/>
      <c r="O79" s="45"/>
      <c r="P79" s="45"/>
      <c r="T79" s="17"/>
      <c r="U79" s="46"/>
      <c r="V79" s="46"/>
      <c r="W79" s="47"/>
      <c r="X79" s="47"/>
      <c r="Y79" s="47"/>
      <c r="Z79" s="17"/>
      <c r="AA79" s="17"/>
      <c r="AB79" s="17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15" customFormat="1">
      <c r="J80" s="17"/>
      <c r="K80" s="17"/>
      <c r="L80" s="17"/>
      <c r="M80" s="17"/>
      <c r="N80" s="17"/>
      <c r="O80" s="45"/>
      <c r="P80" s="45"/>
      <c r="T80" s="17"/>
      <c r="U80" s="46"/>
      <c r="V80" s="46"/>
      <c r="W80" s="47"/>
      <c r="X80" s="47"/>
      <c r="Y80" s="47"/>
      <c r="Z80" s="17"/>
      <c r="AA80" s="17"/>
      <c r="AB80" s="17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5" customFormat="1">
      <c r="J81" s="17"/>
      <c r="K81" s="17"/>
      <c r="L81" s="17"/>
      <c r="M81" s="17"/>
      <c r="N81" s="17"/>
      <c r="O81" s="45"/>
      <c r="P81" s="45"/>
      <c r="T81" s="17"/>
      <c r="U81" s="46"/>
      <c r="V81" s="46"/>
      <c r="W81" s="47"/>
      <c r="X81" s="47"/>
      <c r="Y81" s="47"/>
      <c r="Z81" s="17"/>
      <c r="AA81" s="17"/>
      <c r="AB81" s="17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5" customFormat="1">
      <c r="J82" s="17"/>
      <c r="K82" s="17"/>
      <c r="L82" s="17"/>
      <c r="M82" s="17"/>
      <c r="N82" s="17"/>
      <c r="O82" s="45"/>
      <c r="P82" s="45"/>
      <c r="T82" s="17"/>
      <c r="U82" s="46"/>
      <c r="V82" s="46"/>
      <c r="W82" s="47"/>
      <c r="X82" s="47"/>
      <c r="Y82" s="47"/>
      <c r="Z82" s="17"/>
      <c r="AA82" s="17"/>
      <c r="AB82" s="17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5" customFormat="1">
      <c r="J83" s="17"/>
      <c r="K83" s="17"/>
      <c r="L83" s="17"/>
      <c r="M83" s="17"/>
      <c r="N83" s="17"/>
      <c r="O83" s="45"/>
      <c r="P83" s="45"/>
      <c r="T83" s="17"/>
      <c r="U83" s="46"/>
      <c r="V83" s="46"/>
      <c r="W83" s="47"/>
      <c r="X83" s="47"/>
      <c r="Y83" s="47"/>
      <c r="Z83" s="17"/>
      <c r="AA83" s="17"/>
      <c r="AB83" s="17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5" customFormat="1">
      <c r="J84" s="17"/>
      <c r="K84" s="17"/>
      <c r="L84" s="17"/>
      <c r="M84" s="17"/>
      <c r="N84" s="17"/>
      <c r="O84" s="45"/>
      <c r="P84" s="45"/>
      <c r="T84" s="17"/>
      <c r="U84" s="46"/>
      <c r="V84" s="46"/>
      <c r="W84" s="47"/>
      <c r="X84" s="47"/>
      <c r="Y84" s="47"/>
      <c r="Z84" s="17"/>
      <c r="AA84" s="17"/>
      <c r="AB84" s="17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5" customFormat="1">
      <c r="J85" s="17"/>
      <c r="K85" s="17"/>
      <c r="L85" s="17"/>
      <c r="M85" s="17"/>
      <c r="N85" s="17"/>
      <c r="O85" s="45"/>
      <c r="P85" s="45"/>
      <c r="T85" s="17"/>
      <c r="U85" s="46"/>
      <c r="V85" s="46"/>
      <c r="W85" s="47"/>
      <c r="X85" s="47"/>
      <c r="Y85" s="47"/>
      <c r="Z85" s="17"/>
      <c r="AA85" s="17"/>
      <c r="AB85" s="17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5" customFormat="1">
      <c r="J86" s="17"/>
      <c r="K86" s="17"/>
      <c r="L86" s="17"/>
      <c r="M86" s="17"/>
      <c r="N86" s="17"/>
      <c r="O86" s="45"/>
      <c r="P86" s="45"/>
      <c r="T86" s="17"/>
      <c r="U86" s="46"/>
      <c r="V86" s="46"/>
      <c r="W86" s="47"/>
      <c r="X86" s="47"/>
      <c r="Y86" s="47"/>
      <c r="Z86" s="17"/>
      <c r="AA86" s="17"/>
      <c r="AB86" s="17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5" customFormat="1">
      <c r="J87" s="17"/>
      <c r="K87" s="17"/>
      <c r="L87" s="17"/>
      <c r="M87" s="17"/>
      <c r="N87" s="17"/>
      <c r="O87" s="45"/>
      <c r="P87" s="45"/>
      <c r="T87" s="17"/>
      <c r="U87" s="46"/>
      <c r="V87" s="46"/>
      <c r="W87" s="47"/>
      <c r="X87" s="47"/>
      <c r="Y87" s="47"/>
      <c r="Z87" s="17"/>
      <c r="AA87" s="17"/>
      <c r="AB87" s="1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5" customFormat="1">
      <c r="J88" s="17"/>
      <c r="K88" s="17"/>
      <c r="L88" s="17"/>
      <c r="M88" s="17"/>
      <c r="N88" s="17"/>
      <c r="O88" s="45"/>
      <c r="P88" s="45"/>
      <c r="T88" s="17"/>
      <c r="U88" s="46"/>
      <c r="V88" s="46"/>
      <c r="W88" s="47"/>
      <c r="X88" s="47"/>
      <c r="Y88" s="47"/>
      <c r="Z88" s="17"/>
      <c r="AA88" s="17"/>
      <c r="AB88" s="17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5" customFormat="1">
      <c r="J89" s="17"/>
      <c r="K89" s="17"/>
      <c r="L89" s="17"/>
      <c r="M89" s="17"/>
      <c r="N89" s="17"/>
      <c r="O89" s="45"/>
      <c r="P89" s="45"/>
      <c r="T89" s="17"/>
      <c r="U89" s="46"/>
      <c r="V89" s="46"/>
      <c r="W89" s="47"/>
      <c r="X89" s="47"/>
      <c r="Y89" s="47"/>
      <c r="Z89" s="17"/>
      <c r="AA89" s="17"/>
      <c r="AB89" s="17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5" customFormat="1">
      <c r="J90" s="17"/>
      <c r="K90" s="17"/>
      <c r="L90" s="17"/>
      <c r="M90" s="17"/>
      <c r="N90" s="17"/>
      <c r="O90" s="45"/>
      <c r="P90" s="45"/>
      <c r="T90" s="17"/>
      <c r="U90" s="46"/>
      <c r="V90" s="46"/>
      <c r="W90" s="47"/>
      <c r="X90" s="47"/>
      <c r="Y90" s="47"/>
      <c r="Z90" s="17"/>
      <c r="AA90" s="17"/>
      <c r="AB90" s="17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5" customFormat="1">
      <c r="J91" s="17"/>
      <c r="K91" s="17"/>
      <c r="L91" s="17"/>
      <c r="M91" s="17"/>
      <c r="N91" s="17"/>
      <c r="O91" s="45"/>
      <c r="P91" s="45"/>
      <c r="T91" s="17"/>
      <c r="U91" s="46"/>
      <c r="V91" s="46"/>
      <c r="W91" s="47"/>
      <c r="X91" s="47"/>
      <c r="Y91" s="47"/>
      <c r="Z91" s="17"/>
      <c r="AA91" s="17"/>
      <c r="AB91" s="17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5" customFormat="1">
      <c r="J92" s="17"/>
      <c r="K92" s="17"/>
      <c r="L92" s="17"/>
      <c r="M92" s="17"/>
      <c r="N92" s="17"/>
      <c r="O92" s="45"/>
      <c r="P92" s="45"/>
      <c r="T92" s="17"/>
      <c r="U92" s="46"/>
      <c r="V92" s="46"/>
      <c r="W92" s="47"/>
      <c r="X92" s="47"/>
      <c r="Y92" s="47"/>
      <c r="Z92" s="17"/>
      <c r="AA92" s="17"/>
      <c r="AB92" s="17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5" customFormat="1">
      <c r="J93" s="17"/>
      <c r="K93" s="17"/>
      <c r="L93" s="17"/>
      <c r="M93" s="17"/>
      <c r="N93" s="17"/>
      <c r="O93" s="45"/>
      <c r="P93" s="45"/>
      <c r="T93" s="17"/>
      <c r="U93" s="46"/>
      <c r="V93" s="46"/>
      <c r="W93" s="47"/>
      <c r="X93" s="47"/>
      <c r="Y93" s="47"/>
      <c r="Z93" s="17"/>
      <c r="AA93" s="17"/>
      <c r="AB93" s="17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5" customFormat="1">
      <c r="J94" s="17"/>
      <c r="K94" s="17"/>
      <c r="L94" s="17"/>
      <c r="M94" s="17"/>
      <c r="N94" s="17"/>
      <c r="O94" s="45"/>
      <c r="P94" s="45"/>
      <c r="T94" s="17"/>
      <c r="U94" s="46"/>
      <c r="V94" s="46"/>
      <c r="W94" s="47"/>
      <c r="X94" s="47"/>
      <c r="Y94" s="47"/>
      <c r="Z94" s="17"/>
      <c r="AA94" s="17"/>
      <c r="AB94" s="17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5" customFormat="1">
      <c r="O95" s="45"/>
      <c r="P95" s="45"/>
      <c r="U95" s="47"/>
      <c r="V95" s="47"/>
      <c r="W95" s="47"/>
      <c r="X95" s="47"/>
      <c r="Y95" s="47"/>
      <c r="Z95" s="17"/>
      <c r="AA95" s="17"/>
      <c r="AB95" s="17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5" customFormat="1">
      <c r="O96" s="45"/>
      <c r="P96" s="45"/>
      <c r="U96" s="47"/>
      <c r="V96" s="47"/>
      <c r="W96" s="47"/>
      <c r="X96" s="47"/>
      <c r="Y96" s="47"/>
      <c r="Z96" s="17"/>
      <c r="AA96" s="17"/>
      <c r="AB96" s="17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15" customFormat="1">
      <c r="O97" s="45"/>
      <c r="P97" s="45"/>
      <c r="U97" s="47"/>
      <c r="V97" s="47"/>
      <c r="W97" s="47"/>
      <c r="X97" s="47"/>
      <c r="Y97" s="47"/>
      <c r="Z97" s="17"/>
      <c r="AA97" s="17"/>
      <c r="AB97" s="1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15" customFormat="1">
      <c r="O98" s="45"/>
      <c r="P98" s="45"/>
      <c r="U98" s="47"/>
      <c r="V98" s="47"/>
      <c r="W98" s="47"/>
      <c r="X98" s="47"/>
      <c r="Y98" s="47"/>
      <c r="Z98" s="17"/>
      <c r="AA98" s="17"/>
      <c r="AB98" s="17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15" customFormat="1">
      <c r="O99" s="45"/>
      <c r="P99" s="45"/>
      <c r="U99" s="47"/>
      <c r="V99" s="47"/>
      <c r="W99" s="47"/>
      <c r="X99" s="47"/>
      <c r="Y99" s="47"/>
      <c r="Z99" s="17"/>
      <c r="AA99" s="17"/>
      <c r="AB99" s="17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15" customFormat="1">
      <c r="O100" s="45"/>
      <c r="P100" s="45"/>
      <c r="U100" s="47"/>
      <c r="V100" s="47"/>
      <c r="W100" s="47"/>
      <c r="X100" s="47"/>
      <c r="Y100" s="47"/>
      <c r="Z100" s="17"/>
      <c r="AA100" s="17"/>
      <c r="AB100" s="17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15" customFormat="1">
      <c r="O101" s="45"/>
      <c r="P101" s="45"/>
      <c r="U101" s="47"/>
      <c r="V101" s="47"/>
      <c r="W101" s="47"/>
      <c r="X101" s="47"/>
      <c r="Y101" s="47"/>
      <c r="Z101" s="17"/>
      <c r="AA101" s="17"/>
      <c r="AB101" s="17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15" customFormat="1">
      <c r="O102" s="45"/>
      <c r="P102" s="45"/>
      <c r="U102" s="47"/>
      <c r="V102" s="47"/>
      <c r="W102" s="47"/>
      <c r="X102" s="47"/>
      <c r="Y102" s="47"/>
      <c r="Z102" s="17"/>
      <c r="AA102" s="17"/>
      <c r="AB102" s="17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15" customFormat="1">
      <c r="O103" s="45"/>
      <c r="P103" s="45"/>
      <c r="U103" s="47"/>
      <c r="V103" s="47"/>
      <c r="W103" s="47"/>
      <c r="X103" s="47"/>
      <c r="Y103" s="47"/>
      <c r="Z103" s="17"/>
      <c r="AA103" s="17"/>
      <c r="AB103" s="17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15" customFormat="1">
      <c r="O104" s="45"/>
      <c r="P104" s="45"/>
      <c r="U104" s="47"/>
      <c r="V104" s="47"/>
      <c r="W104" s="47"/>
      <c r="X104" s="47"/>
      <c r="Y104" s="47"/>
      <c r="Z104" s="17"/>
      <c r="AA104" s="17"/>
      <c r="AB104" s="17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15" customFormat="1">
      <c r="O105" s="45"/>
      <c r="P105" s="45"/>
      <c r="U105" s="47"/>
      <c r="V105" s="47"/>
      <c r="W105" s="47"/>
      <c r="X105" s="47"/>
      <c r="Y105" s="47"/>
      <c r="Z105" s="17"/>
      <c r="AA105" s="17"/>
      <c r="AB105" s="17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15" customFormat="1">
      <c r="O106" s="45"/>
      <c r="P106" s="45"/>
      <c r="U106" s="47"/>
      <c r="V106" s="47"/>
      <c r="W106" s="47"/>
      <c r="X106" s="47"/>
      <c r="Y106" s="47"/>
      <c r="Z106" s="17"/>
      <c r="AA106" s="17"/>
      <c r="AB106" s="17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15" customFormat="1">
      <c r="O107" s="45"/>
      <c r="P107" s="45"/>
      <c r="U107" s="47"/>
      <c r="V107" s="47"/>
      <c r="W107" s="47"/>
      <c r="X107" s="47"/>
      <c r="Y107" s="47"/>
      <c r="Z107" s="17"/>
      <c r="AA107" s="17"/>
      <c r="AB107" s="1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15" customFormat="1">
      <c r="O108" s="45"/>
      <c r="P108" s="45"/>
      <c r="U108" s="47"/>
      <c r="V108" s="47"/>
      <c r="W108" s="47"/>
      <c r="X108" s="47"/>
      <c r="Y108" s="47"/>
      <c r="Z108" s="17"/>
      <c r="AA108" s="17"/>
      <c r="AB108" s="17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15" customFormat="1">
      <c r="O109" s="45"/>
      <c r="P109" s="45"/>
      <c r="U109" s="47"/>
      <c r="V109" s="47"/>
      <c r="W109" s="47"/>
      <c r="X109" s="47"/>
      <c r="Y109" s="47"/>
      <c r="Z109" s="17"/>
      <c r="AA109" s="17"/>
      <c r="AB109" s="17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15" customFormat="1">
      <c r="O110" s="45"/>
      <c r="P110" s="45"/>
      <c r="U110" s="47"/>
      <c r="V110" s="47"/>
      <c r="W110" s="47"/>
      <c r="X110" s="47"/>
      <c r="Y110" s="47"/>
      <c r="Z110" s="17"/>
      <c r="AA110" s="17"/>
      <c r="AB110" s="17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15" customFormat="1">
      <c r="O111" s="45"/>
      <c r="P111" s="45"/>
      <c r="U111" s="47"/>
      <c r="V111" s="47"/>
      <c r="W111" s="47"/>
      <c r="X111" s="47"/>
      <c r="Y111" s="47"/>
      <c r="Z111" s="17"/>
      <c r="AA111" s="17"/>
      <c r="AB111" s="17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15" customFormat="1">
      <c r="O112" s="45"/>
      <c r="P112" s="45"/>
      <c r="U112" s="47"/>
      <c r="V112" s="47"/>
      <c r="W112" s="47"/>
      <c r="X112" s="47"/>
      <c r="Y112" s="47"/>
      <c r="Z112" s="17"/>
      <c r="AA112" s="17"/>
      <c r="AB112" s="17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5" customFormat="1">
      <c r="O113" s="45"/>
      <c r="P113" s="45"/>
      <c r="U113" s="47"/>
      <c r="V113" s="47"/>
      <c r="W113" s="47"/>
      <c r="X113" s="47"/>
      <c r="Y113" s="47"/>
      <c r="Z113" s="17"/>
      <c r="AA113" s="17"/>
      <c r="AB113" s="17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5" customFormat="1">
      <c r="O114" s="45"/>
      <c r="P114" s="45"/>
      <c r="U114" s="47"/>
      <c r="V114" s="47"/>
      <c r="W114" s="47"/>
      <c r="X114" s="47"/>
      <c r="Y114" s="47"/>
      <c r="Z114" s="17"/>
      <c r="AA114" s="17"/>
      <c r="AB114" s="17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5" customFormat="1">
      <c r="O115" s="45"/>
      <c r="P115" s="45"/>
      <c r="U115" s="47"/>
      <c r="V115" s="47"/>
      <c r="W115" s="47"/>
      <c r="X115" s="47"/>
      <c r="Y115" s="47"/>
      <c r="Z115" s="17"/>
      <c r="AA115" s="17"/>
      <c r="AB115" s="17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5" customFormat="1">
      <c r="O116" s="45"/>
      <c r="P116" s="45"/>
      <c r="U116" s="47"/>
      <c r="V116" s="47"/>
      <c r="W116" s="47"/>
      <c r="X116" s="47"/>
      <c r="Y116" s="47"/>
      <c r="Z116" s="17"/>
      <c r="AA116" s="17"/>
      <c r="AB116" s="17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5" customFormat="1">
      <c r="O117" s="45"/>
      <c r="P117" s="45"/>
      <c r="U117" s="47"/>
      <c r="V117" s="47"/>
      <c r="W117" s="47"/>
      <c r="X117" s="47"/>
      <c r="Y117" s="47"/>
      <c r="Z117" s="17"/>
      <c r="AA117" s="17"/>
      <c r="AB117" s="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5" customFormat="1">
      <c r="O118" s="45"/>
      <c r="P118" s="45"/>
      <c r="U118" s="47"/>
      <c r="V118" s="47"/>
      <c r="W118" s="47"/>
      <c r="X118" s="47"/>
      <c r="Y118" s="47"/>
      <c r="Z118" s="17"/>
      <c r="AA118" s="17"/>
      <c r="AB118" s="17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5" customFormat="1">
      <c r="O119" s="45"/>
      <c r="P119" s="45"/>
      <c r="U119" s="47"/>
      <c r="V119" s="47"/>
      <c r="W119" s="47"/>
      <c r="X119" s="47"/>
      <c r="Y119" s="47"/>
      <c r="Z119" s="17"/>
      <c r="AA119" s="17"/>
      <c r="AB119" s="17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5" customFormat="1">
      <c r="O120" s="45"/>
      <c r="P120" s="45"/>
      <c r="U120" s="47"/>
      <c r="V120" s="47"/>
      <c r="W120" s="47"/>
      <c r="X120" s="47"/>
      <c r="Y120" s="47"/>
      <c r="Z120" s="17"/>
      <c r="AA120" s="17"/>
      <c r="AB120" s="17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5" customFormat="1">
      <c r="O121" s="45"/>
      <c r="P121" s="45"/>
      <c r="U121" s="47"/>
      <c r="V121" s="47"/>
      <c r="W121" s="47"/>
      <c r="X121" s="47"/>
      <c r="Y121" s="47"/>
      <c r="Z121" s="17"/>
      <c r="AA121" s="17"/>
      <c r="AB121" s="17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5" customFormat="1">
      <c r="O122" s="45"/>
      <c r="P122" s="45"/>
      <c r="U122" s="47"/>
      <c r="V122" s="47"/>
      <c r="W122" s="47"/>
      <c r="X122" s="47"/>
      <c r="Y122" s="47"/>
      <c r="Z122" s="17"/>
      <c r="AA122" s="17"/>
      <c r="AB122" s="17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5" customFormat="1">
      <c r="O123" s="45"/>
      <c r="P123" s="45"/>
      <c r="U123" s="47"/>
      <c r="V123" s="47"/>
      <c r="W123" s="47"/>
      <c r="X123" s="47"/>
      <c r="Y123" s="47"/>
      <c r="Z123" s="17"/>
      <c r="AA123" s="17"/>
      <c r="AB123" s="17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5" customFormat="1">
      <c r="O124" s="45"/>
      <c r="P124" s="45"/>
      <c r="U124" s="47"/>
      <c r="V124" s="47"/>
      <c r="W124" s="47"/>
      <c r="X124" s="47"/>
      <c r="Y124" s="47"/>
      <c r="Z124" s="17"/>
      <c r="AA124" s="17"/>
      <c r="AB124" s="17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5" customFormat="1">
      <c r="O125" s="45"/>
      <c r="P125" s="45"/>
      <c r="U125" s="47"/>
      <c r="V125" s="47"/>
      <c r="W125" s="47"/>
      <c r="X125" s="47"/>
      <c r="Y125" s="47"/>
      <c r="Z125" s="17"/>
      <c r="AA125" s="17"/>
      <c r="AB125" s="17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5" customFormat="1">
      <c r="O126" s="45"/>
      <c r="P126" s="45"/>
      <c r="U126" s="47"/>
      <c r="V126" s="47"/>
      <c r="W126" s="47"/>
      <c r="X126" s="47"/>
      <c r="Y126" s="47"/>
      <c r="Z126" s="17"/>
      <c r="AA126" s="17"/>
      <c r="AB126" s="17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5" customFormat="1">
      <c r="O127" s="45"/>
      <c r="P127" s="45"/>
      <c r="U127" s="47"/>
      <c r="V127" s="47"/>
      <c r="W127" s="47"/>
      <c r="X127" s="47"/>
      <c r="Y127" s="47"/>
      <c r="Z127" s="17"/>
      <c r="AA127" s="17"/>
      <c r="AB127" s="1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5" customFormat="1">
      <c r="O128" s="45"/>
      <c r="P128" s="45"/>
      <c r="U128" s="47"/>
      <c r="V128" s="47"/>
      <c r="W128" s="47"/>
      <c r="X128" s="47"/>
      <c r="Y128" s="47"/>
      <c r="Z128" s="17"/>
      <c r="AA128" s="17"/>
      <c r="AB128" s="17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5" customFormat="1">
      <c r="O129" s="45"/>
      <c r="P129" s="45"/>
      <c r="U129" s="47"/>
      <c r="V129" s="47"/>
      <c r="W129" s="47"/>
      <c r="X129" s="47"/>
      <c r="Y129" s="47"/>
      <c r="Z129" s="17"/>
      <c r="AA129" s="17"/>
      <c r="AB129" s="17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5" customFormat="1">
      <c r="O130" s="45"/>
      <c r="P130" s="45"/>
      <c r="U130" s="47"/>
      <c r="V130" s="47"/>
      <c r="W130" s="47"/>
      <c r="X130" s="47"/>
      <c r="Y130" s="47"/>
      <c r="Z130" s="17"/>
      <c r="AA130" s="17"/>
      <c r="AB130" s="17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5" customFormat="1">
      <c r="O131" s="45"/>
      <c r="P131" s="45"/>
      <c r="U131" s="47"/>
      <c r="V131" s="47"/>
      <c r="W131" s="47"/>
      <c r="X131" s="47"/>
      <c r="Y131" s="47"/>
      <c r="Z131" s="17"/>
      <c r="AA131" s="17"/>
      <c r="AB131" s="17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5" customFormat="1">
      <c r="O132" s="45"/>
      <c r="P132" s="45"/>
      <c r="U132" s="47"/>
      <c r="V132" s="47"/>
      <c r="W132" s="47"/>
      <c r="X132" s="47"/>
      <c r="Y132" s="47"/>
      <c r="Z132" s="17"/>
      <c r="AA132" s="17"/>
      <c r="AB132" s="17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5" customFormat="1">
      <c r="O133" s="45"/>
      <c r="P133" s="45"/>
      <c r="U133" s="47"/>
      <c r="V133" s="47"/>
      <c r="W133" s="47"/>
      <c r="X133" s="47"/>
      <c r="Y133" s="47"/>
      <c r="Z133" s="17"/>
      <c r="AA133" s="17"/>
      <c r="AB133" s="17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5" customFormat="1">
      <c r="O134" s="45"/>
      <c r="P134" s="45"/>
      <c r="U134" s="47"/>
      <c r="V134" s="47"/>
      <c r="W134" s="47"/>
      <c r="X134" s="47"/>
      <c r="Y134" s="47"/>
      <c r="Z134" s="17"/>
      <c r="AA134" s="17"/>
      <c r="AB134" s="17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5" customFormat="1">
      <c r="O135" s="45"/>
      <c r="P135" s="45"/>
      <c r="U135" s="47"/>
      <c r="V135" s="47"/>
      <c r="W135" s="47"/>
      <c r="X135" s="47"/>
      <c r="Y135" s="47"/>
      <c r="Z135" s="17"/>
      <c r="AA135" s="17"/>
      <c r="AB135" s="17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5" customFormat="1">
      <c r="O136" s="45"/>
      <c r="P136" s="45"/>
      <c r="U136" s="47"/>
      <c r="V136" s="47"/>
      <c r="W136" s="47"/>
      <c r="X136" s="47"/>
      <c r="Y136" s="47"/>
      <c r="Z136" s="17"/>
      <c r="AA136" s="17"/>
      <c r="AB136" s="17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5" customFormat="1">
      <c r="O137" s="45"/>
      <c r="P137" s="45"/>
      <c r="U137" s="47"/>
      <c r="V137" s="47"/>
      <c r="W137" s="47"/>
      <c r="X137" s="47"/>
      <c r="Y137" s="47"/>
      <c r="Z137" s="17"/>
      <c r="AA137" s="17"/>
      <c r="AB137" s="1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5" customFormat="1">
      <c r="O138" s="45"/>
      <c r="P138" s="45"/>
      <c r="U138" s="47"/>
      <c r="V138" s="47"/>
      <c r="W138" s="47"/>
      <c r="X138" s="47"/>
      <c r="Y138" s="47"/>
      <c r="Z138" s="17"/>
      <c r="AA138" s="17"/>
      <c r="AB138" s="17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5" customFormat="1">
      <c r="O139" s="45"/>
      <c r="P139" s="45"/>
      <c r="U139" s="47"/>
      <c r="V139" s="47"/>
      <c r="W139" s="47"/>
      <c r="X139" s="47"/>
      <c r="Y139" s="47"/>
      <c r="Z139" s="17"/>
      <c r="AA139" s="17"/>
      <c r="AB139" s="17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5" customFormat="1">
      <c r="O140" s="45"/>
      <c r="P140" s="45"/>
      <c r="U140" s="47"/>
      <c r="V140" s="47"/>
      <c r="W140" s="47"/>
      <c r="X140" s="47"/>
      <c r="Y140" s="47"/>
      <c r="Z140" s="17"/>
      <c r="AA140" s="17"/>
      <c r="AB140" s="17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5" customFormat="1">
      <c r="O141" s="45"/>
      <c r="P141" s="45"/>
      <c r="U141" s="47"/>
      <c r="V141" s="47"/>
      <c r="W141" s="47"/>
      <c r="X141" s="47"/>
      <c r="Y141" s="47"/>
      <c r="Z141" s="17"/>
      <c r="AA141" s="17"/>
      <c r="AB141" s="17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5" customFormat="1">
      <c r="O142" s="45"/>
      <c r="P142" s="45"/>
      <c r="U142" s="47"/>
      <c r="V142" s="47"/>
      <c r="W142" s="47"/>
      <c r="X142" s="47"/>
      <c r="Y142" s="47"/>
      <c r="Z142" s="17"/>
      <c r="AA142" s="17"/>
      <c r="AB142" s="17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5" customFormat="1">
      <c r="O143" s="45"/>
      <c r="P143" s="45"/>
      <c r="U143" s="47"/>
      <c r="V143" s="47"/>
      <c r="W143" s="47"/>
      <c r="X143" s="47"/>
      <c r="Y143" s="47"/>
      <c r="Z143" s="17"/>
      <c r="AA143" s="17"/>
      <c r="AB143" s="17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5" customFormat="1">
      <c r="O144" s="45"/>
      <c r="P144" s="45"/>
      <c r="U144" s="47"/>
      <c r="V144" s="47"/>
      <c r="W144" s="47"/>
      <c r="X144" s="47"/>
      <c r="Y144" s="47"/>
      <c r="Z144" s="17"/>
      <c r="AA144" s="17"/>
      <c r="AB144" s="17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5" customFormat="1">
      <c r="O145" s="45"/>
      <c r="P145" s="45"/>
      <c r="U145" s="47"/>
      <c r="V145" s="47"/>
      <c r="W145" s="47"/>
      <c r="X145" s="47"/>
      <c r="Y145" s="47"/>
      <c r="Z145" s="17"/>
      <c r="AA145" s="17"/>
      <c r="AB145" s="17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5" customFormat="1">
      <c r="O146" s="45"/>
      <c r="P146" s="45"/>
      <c r="U146" s="47"/>
      <c r="V146" s="47"/>
      <c r="W146" s="47"/>
      <c r="X146" s="47"/>
      <c r="Y146" s="47"/>
      <c r="Z146" s="17"/>
      <c r="AA146" s="17"/>
      <c r="AB146" s="17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5" customFormat="1">
      <c r="O147" s="45"/>
      <c r="P147" s="45"/>
      <c r="U147" s="47"/>
      <c r="V147" s="47"/>
      <c r="W147" s="47"/>
      <c r="X147" s="47"/>
      <c r="Y147" s="47"/>
      <c r="Z147" s="17"/>
      <c r="AA147" s="17"/>
      <c r="AB147" s="1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5" customFormat="1">
      <c r="O148" s="45"/>
      <c r="P148" s="45"/>
      <c r="U148" s="47"/>
      <c r="V148" s="47"/>
      <c r="W148" s="47"/>
      <c r="X148" s="47"/>
      <c r="Y148" s="47"/>
      <c r="Z148" s="17"/>
      <c r="AA148" s="17"/>
      <c r="AB148" s="17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5" customFormat="1">
      <c r="O149" s="45"/>
      <c r="P149" s="45"/>
      <c r="U149" s="47"/>
      <c r="V149" s="47"/>
      <c r="W149" s="47"/>
      <c r="X149" s="47"/>
      <c r="Y149" s="47"/>
      <c r="Z149" s="17"/>
      <c r="AA149" s="17"/>
      <c r="AB149" s="17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5" customFormat="1">
      <c r="O150" s="45"/>
      <c r="P150" s="45"/>
      <c r="U150" s="47"/>
      <c r="V150" s="47"/>
      <c r="W150" s="47"/>
      <c r="X150" s="47"/>
      <c r="Y150" s="47"/>
      <c r="Z150" s="17"/>
      <c r="AA150" s="17"/>
      <c r="AB150" s="17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5" customFormat="1">
      <c r="O151" s="45"/>
      <c r="P151" s="45"/>
      <c r="U151" s="47"/>
      <c r="V151" s="47"/>
      <c r="W151" s="47"/>
      <c r="X151" s="47"/>
      <c r="Y151" s="47"/>
      <c r="Z151" s="17"/>
      <c r="AA151" s="17"/>
      <c r="AB151" s="17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5" customFormat="1">
      <c r="O152" s="45"/>
      <c r="P152" s="45"/>
      <c r="U152" s="47"/>
      <c r="V152" s="47"/>
      <c r="W152" s="47"/>
      <c r="X152" s="47"/>
      <c r="Y152" s="47"/>
      <c r="Z152" s="17"/>
      <c r="AA152" s="17"/>
      <c r="AB152" s="17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5" customFormat="1">
      <c r="O153" s="45"/>
      <c r="P153" s="45"/>
      <c r="U153" s="47"/>
      <c r="V153" s="47"/>
      <c r="W153" s="47"/>
      <c r="X153" s="47"/>
      <c r="Y153" s="47"/>
      <c r="Z153" s="17"/>
      <c r="AA153" s="17"/>
      <c r="AB153" s="17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5" customFormat="1">
      <c r="O154" s="45"/>
      <c r="P154" s="45"/>
      <c r="U154" s="47"/>
      <c r="V154" s="47"/>
      <c r="W154" s="47"/>
      <c r="X154" s="47"/>
      <c r="Y154" s="47"/>
      <c r="Z154" s="17"/>
      <c r="AA154" s="17"/>
      <c r="AB154" s="17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5" customFormat="1">
      <c r="O155" s="45"/>
      <c r="P155" s="45"/>
      <c r="U155" s="47"/>
      <c r="V155" s="47"/>
      <c r="W155" s="47"/>
      <c r="X155" s="47"/>
      <c r="Y155" s="47"/>
      <c r="Z155" s="17"/>
      <c r="AA155" s="17"/>
      <c r="AB155" s="17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5" customFormat="1">
      <c r="O156" s="45"/>
      <c r="P156" s="45"/>
      <c r="U156" s="47"/>
      <c r="V156" s="47"/>
      <c r="W156" s="47"/>
      <c r="X156" s="47"/>
      <c r="Y156" s="47"/>
      <c r="Z156" s="17"/>
      <c r="AA156" s="17"/>
      <c r="AB156" s="17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5" customFormat="1">
      <c r="O157" s="45"/>
      <c r="P157" s="45"/>
      <c r="U157" s="47"/>
      <c r="V157" s="47"/>
      <c r="W157" s="47"/>
      <c r="X157" s="47"/>
      <c r="Y157" s="47"/>
      <c r="Z157" s="17"/>
      <c r="AA157" s="17"/>
      <c r="AB157" s="1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5" customFormat="1">
      <c r="O158" s="45"/>
      <c r="P158" s="45"/>
      <c r="U158" s="47"/>
      <c r="V158" s="47"/>
      <c r="W158" s="47"/>
      <c r="X158" s="47"/>
      <c r="Y158" s="47"/>
      <c r="Z158" s="17"/>
      <c r="AA158" s="17"/>
      <c r="AB158" s="17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5" customFormat="1">
      <c r="O159" s="45"/>
      <c r="P159" s="45"/>
      <c r="U159" s="47"/>
      <c r="V159" s="47"/>
      <c r="W159" s="47"/>
      <c r="X159" s="47"/>
      <c r="Y159" s="47"/>
      <c r="Z159" s="17"/>
      <c r="AA159" s="17"/>
      <c r="AB159" s="17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5" customFormat="1">
      <c r="O160" s="45"/>
      <c r="P160" s="45"/>
      <c r="U160" s="47"/>
      <c r="V160" s="47"/>
      <c r="W160" s="47"/>
      <c r="X160" s="47"/>
      <c r="Y160" s="47"/>
      <c r="Z160" s="17"/>
      <c r="AA160" s="17"/>
      <c r="AB160" s="17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5" customFormat="1">
      <c r="O161" s="45"/>
      <c r="P161" s="45"/>
      <c r="U161" s="47"/>
      <c r="V161" s="47"/>
      <c r="W161" s="47"/>
      <c r="X161" s="47"/>
      <c r="Y161" s="47"/>
      <c r="Z161" s="17"/>
      <c r="AA161" s="17"/>
      <c r="AB161" s="17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5" customFormat="1">
      <c r="O162" s="45"/>
      <c r="P162" s="45"/>
      <c r="U162" s="47"/>
      <c r="V162" s="47"/>
      <c r="W162" s="47"/>
      <c r="X162" s="47"/>
      <c r="Y162" s="47"/>
      <c r="Z162" s="17"/>
      <c r="AA162" s="17"/>
      <c r="AB162" s="17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5" customFormat="1">
      <c r="O163" s="45"/>
      <c r="P163" s="45"/>
      <c r="U163" s="47"/>
      <c r="V163" s="47"/>
      <c r="W163" s="47"/>
      <c r="X163" s="47"/>
      <c r="Y163" s="47"/>
      <c r="Z163" s="17"/>
      <c r="AA163" s="17"/>
      <c r="AB163" s="17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5" customFormat="1">
      <c r="O164" s="45"/>
      <c r="P164" s="45"/>
      <c r="U164" s="47"/>
      <c r="V164" s="47"/>
      <c r="W164" s="47"/>
      <c r="X164" s="47"/>
      <c r="Y164" s="47"/>
      <c r="Z164" s="17"/>
      <c r="AA164" s="17"/>
      <c r="AB164" s="17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5" customFormat="1">
      <c r="O165" s="45"/>
      <c r="P165" s="45"/>
      <c r="U165" s="47"/>
      <c r="V165" s="47"/>
      <c r="W165" s="47"/>
      <c r="X165" s="47"/>
      <c r="Y165" s="47"/>
      <c r="Z165" s="17"/>
      <c r="AA165" s="17"/>
      <c r="AB165" s="17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5" customFormat="1">
      <c r="O166" s="45"/>
      <c r="P166" s="45"/>
      <c r="U166" s="47"/>
      <c r="V166" s="47"/>
      <c r="W166" s="47"/>
      <c r="X166" s="47"/>
      <c r="Y166" s="47"/>
      <c r="Z166" s="17"/>
      <c r="AA166" s="17"/>
      <c r="AB166" s="17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5" customFormat="1">
      <c r="O167" s="45"/>
      <c r="P167" s="45"/>
      <c r="U167" s="47"/>
      <c r="V167" s="47"/>
      <c r="W167" s="47"/>
      <c r="X167" s="47"/>
      <c r="Y167" s="47"/>
      <c r="Z167" s="17"/>
      <c r="AA167" s="17"/>
      <c r="AB167" s="1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5" customFormat="1">
      <c r="O168" s="45"/>
      <c r="P168" s="45"/>
      <c r="U168" s="47"/>
      <c r="V168" s="47"/>
      <c r="W168" s="47"/>
      <c r="X168" s="47"/>
      <c r="Y168" s="47"/>
      <c r="Z168" s="17"/>
      <c r="AA168" s="17"/>
      <c r="AB168" s="17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5" customFormat="1">
      <c r="O169" s="45"/>
      <c r="P169" s="45"/>
      <c r="U169" s="47"/>
      <c r="V169" s="47"/>
      <c r="W169" s="47"/>
      <c r="X169" s="47"/>
      <c r="Y169" s="47"/>
      <c r="Z169" s="17"/>
      <c r="AA169" s="17"/>
      <c r="AB169" s="17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5" customFormat="1">
      <c r="O170" s="45"/>
      <c r="P170" s="45"/>
      <c r="U170" s="47"/>
      <c r="V170" s="47"/>
      <c r="W170" s="47"/>
      <c r="X170" s="47"/>
      <c r="Y170" s="47"/>
      <c r="Z170" s="17"/>
      <c r="AA170" s="17"/>
      <c r="AB170" s="17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5" customFormat="1">
      <c r="O171" s="45"/>
      <c r="P171" s="45"/>
      <c r="U171" s="47"/>
      <c r="V171" s="47"/>
      <c r="W171" s="47"/>
      <c r="X171" s="47"/>
      <c r="Y171" s="47"/>
      <c r="Z171" s="17"/>
      <c r="AA171" s="17"/>
      <c r="AB171" s="17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5" customFormat="1">
      <c r="O172" s="45"/>
      <c r="P172" s="45"/>
      <c r="U172" s="47"/>
      <c r="V172" s="47"/>
      <c r="W172" s="47"/>
      <c r="X172" s="47"/>
      <c r="Y172" s="47"/>
      <c r="Z172" s="17"/>
      <c r="AA172" s="17"/>
      <c r="AB172" s="17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5" customFormat="1">
      <c r="O173" s="45"/>
      <c r="P173" s="45"/>
      <c r="U173" s="47"/>
      <c r="V173" s="47"/>
      <c r="W173" s="47"/>
      <c r="X173" s="47"/>
      <c r="Y173" s="47"/>
      <c r="Z173" s="17"/>
      <c r="AA173" s="17"/>
      <c r="AB173" s="17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5" customFormat="1">
      <c r="O174" s="45"/>
      <c r="P174" s="45"/>
      <c r="U174" s="47"/>
      <c r="V174" s="47"/>
      <c r="W174" s="47"/>
      <c r="X174" s="47"/>
      <c r="Y174" s="47"/>
      <c r="Z174" s="17"/>
      <c r="AA174" s="17"/>
      <c r="AB174" s="17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5" customFormat="1">
      <c r="O175" s="45"/>
      <c r="P175" s="45"/>
      <c r="U175" s="47"/>
      <c r="V175" s="47"/>
      <c r="W175" s="47"/>
      <c r="X175" s="47"/>
      <c r="Y175" s="47"/>
      <c r="Z175" s="17"/>
      <c r="AA175" s="17"/>
      <c r="AB175" s="17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15" customFormat="1">
      <c r="O176" s="45"/>
      <c r="P176" s="45"/>
      <c r="U176" s="47"/>
      <c r="V176" s="47"/>
      <c r="W176" s="47"/>
      <c r="X176" s="47"/>
      <c r="Y176" s="47"/>
      <c r="Z176" s="17"/>
      <c r="AA176" s="17"/>
      <c r="AB176" s="17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15" customFormat="1">
      <c r="O177" s="45"/>
      <c r="P177" s="45"/>
      <c r="U177" s="47"/>
      <c r="V177" s="47"/>
      <c r="W177" s="47"/>
      <c r="X177" s="47"/>
      <c r="Y177" s="47"/>
      <c r="Z177" s="17"/>
      <c r="AA177" s="17"/>
      <c r="AB177" s="1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15" customFormat="1">
      <c r="O178" s="45"/>
      <c r="P178" s="45"/>
      <c r="U178" s="47"/>
      <c r="V178" s="47"/>
      <c r="W178" s="47"/>
      <c r="X178" s="47"/>
      <c r="Y178" s="47"/>
      <c r="Z178" s="17"/>
      <c r="AA178" s="17"/>
      <c r="AB178" s="17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5:1024" s="15" customFormat="1">
      <c r="O179" s="45"/>
      <c r="P179" s="45"/>
      <c r="U179" s="47"/>
      <c r="V179" s="47"/>
      <c r="W179" s="47"/>
      <c r="X179" s="47"/>
      <c r="Y179" s="47"/>
      <c r="Z179" s="17"/>
      <c r="AA179" s="17"/>
      <c r="AB179" s="17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5:1024" s="15" customFormat="1">
      <c r="O180" s="45"/>
      <c r="P180" s="45"/>
      <c r="U180" s="47"/>
      <c r="V180" s="47"/>
      <c r="W180" s="47"/>
      <c r="X180" s="47"/>
      <c r="Y180" s="47"/>
      <c r="Z180" s="17"/>
      <c r="AA180" s="17"/>
      <c r="AB180" s="17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5:1024" s="15" customFormat="1">
      <c r="O181" s="45"/>
      <c r="P181" s="45"/>
      <c r="U181" s="47"/>
      <c r="V181" s="47"/>
      <c r="W181" s="47"/>
      <c r="X181" s="47"/>
      <c r="Y181" s="47"/>
      <c r="Z181" s="17"/>
      <c r="AA181" s="17"/>
      <c r="AB181" s="17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5:1024" s="15" customFormat="1">
      <c r="O182" s="45"/>
      <c r="P182" s="45"/>
      <c r="U182" s="47"/>
      <c r="V182" s="47"/>
      <c r="W182" s="47"/>
      <c r="X182" s="47"/>
      <c r="Y182" s="47"/>
      <c r="Z182" s="17"/>
      <c r="AA182" s="17"/>
      <c r="AB182" s="17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</sheetData>
  <mergeCells count="3">
    <mergeCell ref="C1:E1"/>
    <mergeCell ref="M1:Y1"/>
    <mergeCell ref="X21:Y34"/>
  </mergeCells>
  <hyperlinks>
    <hyperlink ref="M18" r:id="rId1" display="https://contrataciondelestado.es/wps/poc?uri=deeplink%3Adetalle_licitacion&amp;idEvl=jq0zbXhrdQdvYnTkQN0%2FZA%3D%3D" xr:uid="{717BD4DD-0B42-423F-92B1-EB02B7BA3382}"/>
    <hyperlink ref="N14" r:id="rId2" xr:uid="{1BDD6369-6145-4D42-BEC4-2D10D1C2FC3F}"/>
    <hyperlink ref="N13" r:id="rId3" xr:uid="{156470C8-C4C7-461E-9952-2DD7951E5205}"/>
    <hyperlink ref="N15" r:id="rId4" xr:uid="{B666F75E-55D0-4D76-9917-D73E99A40A0E}"/>
    <hyperlink ref="N12" r:id="rId5" xr:uid="{575C0B17-DEE3-4B18-998C-63B1DD123E1B}"/>
    <hyperlink ref="N4:N11" r:id="rId6" display="Perfil contratante" xr:uid="{A96D794A-DBF2-4D1F-8359-A31E8E0C1257}"/>
    <hyperlink ref="N6" r:id="rId7" xr:uid="{185953A1-0DD3-4220-B564-CCC930928A96}"/>
    <hyperlink ref="N5" r:id="rId8" xr:uid="{9C63D644-0B4C-49C0-A399-270606277C4F}"/>
    <hyperlink ref="N8" r:id="rId9" xr:uid="{57F4546B-EBF5-4F7A-A531-285F2465DF37}"/>
    <hyperlink ref="N9" r:id="rId10" xr:uid="{D2240143-0B8E-4260-B0E9-4DE89916D360}"/>
    <hyperlink ref="N4" r:id="rId11" xr:uid="{9B0AB777-FF3D-46B0-8D86-6BDFEDB11523}"/>
    <hyperlink ref="N7" r:id="rId12" xr:uid="{90E7FCAC-0268-4867-9D60-FC0E23151785}"/>
    <hyperlink ref="N10" r:id="rId13" xr:uid="{22452596-636B-430A-8279-B2F97A6B12FE}"/>
    <hyperlink ref="N11" r:id="rId14" xr:uid="{BF3A0EA1-584F-4285-8C28-4335E9006ABA}"/>
    <hyperlink ref="N16:N19" r:id="rId15" display="Perfil contratante" xr:uid="{3D849E37-2E64-4C39-BF8D-578AD6161012}"/>
    <hyperlink ref="N18" r:id="rId16" display="https://contrataciondelestado.es/wps/poc?uri=deeplink%3Adetalle_licitacion&amp;idEvl=wMHpU6ZMtigadbH3CysQuQ%3D%3D" xr:uid="{69099B09-8A22-4B9A-B209-D53FEA3147EF}"/>
    <hyperlink ref="N16" r:id="rId17" display="https://contrataciondelestado.es/wps/poc?uri=deeplink%3Adetalle_licitacion&amp;idEvl=krOrCzfCfxKqb7rCcv76BA%3D%3D" xr:uid="{34DC86AB-80FB-40EC-87C5-C74456772F53}"/>
    <hyperlink ref="N17" r:id="rId18" display="https://contrataciondelestado.es/wps/poc?uri=deeplink%3Adetalle_licitacion&amp;idEvl=gwoTKOaGnrOIzo3LHNPGcQ%3D%3D" xr:uid="{20128252-610A-4567-879A-84EF2AA8D3CF}"/>
    <hyperlink ref="N19" r:id="rId19" display="https://contrataciondelestado.es/wps/poc?uri=deeplink%3Adetalle_licitacion&amp;idEvl=%2FSls51wZwd87%2B9FIQYNjeQ%3D%3D" xr:uid="{DE7B2BCF-1B6A-443B-BF8E-AAA10AB5AE8F}"/>
  </hyperlinks>
  <pageMargins left="0" right="0" top="0.39370078740157505" bottom="0.39370078740157505" header="0" footer="0"/>
  <pageSetup paperSize="9" fitToWidth="0" fitToHeight="0" pageOrder="overThenDown" orientation="landscape" r:id="rId20"/>
  <ignoredErrors>
    <ignoredError sqref="F4:F8 F10:F16 F19" numberStoredAsText="1"/>
  </ignoredErrors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7"/>
  <sheetViews>
    <sheetView topLeftCell="A2" zoomScale="95" zoomScaleNormal="95" workbookViewId="0">
      <selection activeCell="N5" sqref="N5:N9"/>
    </sheetView>
  </sheetViews>
  <sheetFormatPr baseColWidth="10" defaultColWidth="11.42578125" defaultRowHeight="14.25"/>
  <cols>
    <col min="1" max="1" width="3.5703125" style="63" customWidth="1"/>
    <col min="2" max="2" width="16.85546875" style="62" customWidth="1"/>
    <col min="3" max="3" width="8.85546875" style="62" customWidth="1"/>
    <col min="4" max="4" width="4.5703125" style="62" customWidth="1"/>
    <col min="5" max="5" width="39.28515625" style="62" customWidth="1"/>
    <col min="6" max="6" width="12.140625" style="62" customWidth="1"/>
    <col min="7" max="7" width="9" style="62" customWidth="1"/>
    <col min="8" max="8" width="9.42578125" style="62" customWidth="1"/>
    <col min="9" max="9" width="10.140625" style="64" customWidth="1"/>
    <col min="10" max="10" width="10.5703125" style="62" customWidth="1"/>
    <col min="11" max="11" width="14.42578125" style="62" customWidth="1"/>
    <col min="12" max="12" width="18.5703125" style="62" customWidth="1"/>
    <col min="13" max="13" width="16.140625" style="62" customWidth="1"/>
    <col min="14" max="14" width="23.42578125" style="65" customWidth="1"/>
    <col min="15" max="15" width="19.42578125" style="66" customWidth="1"/>
    <col min="16" max="16" width="23.140625" style="66" customWidth="1"/>
    <col min="17" max="17" width="17.42578125" style="62" customWidth="1"/>
    <col min="18" max="18" width="42.7109375" style="62" customWidth="1"/>
    <col min="19" max="19" width="0.28515625" style="66" hidden="1" customWidth="1"/>
    <col min="20" max="20" width="21.5703125" style="62" hidden="1" customWidth="1"/>
    <col min="21" max="21" width="3.28515625" style="62" hidden="1" customWidth="1"/>
    <col min="22" max="22" width="9.42578125" style="62" hidden="1" customWidth="1"/>
    <col min="23" max="23" width="7.7109375" style="62" hidden="1" customWidth="1"/>
    <col min="24" max="24" width="0.140625" style="62" hidden="1" customWidth="1"/>
    <col min="25" max="25" width="33.28515625" style="62" customWidth="1"/>
    <col min="26" max="64" width="12.140625" style="62" customWidth="1"/>
    <col min="65" max="1023" width="12.140625" style="49" customWidth="1"/>
    <col min="1024" max="1024" width="12.5703125" style="49" customWidth="1"/>
    <col min="1025" max="16384" width="11.42578125" style="49"/>
  </cols>
  <sheetData>
    <row r="1" spans="1:64" ht="111" customHeight="1">
      <c r="A1" s="70"/>
      <c r="B1" s="49"/>
      <c r="C1" s="246"/>
      <c r="D1" s="246"/>
      <c r="E1" s="246"/>
      <c r="F1" s="71"/>
      <c r="G1" s="71"/>
      <c r="H1" s="72"/>
      <c r="I1" s="72"/>
      <c r="J1" s="72"/>
      <c r="K1" s="73"/>
      <c r="L1" s="245" t="s">
        <v>192</v>
      </c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s="57" customFormat="1" ht="20.25" customHeight="1">
      <c r="A2" s="74"/>
      <c r="B2" s="75"/>
      <c r="C2" s="76"/>
      <c r="D2" s="75"/>
      <c r="E2" s="77"/>
      <c r="F2" s="77"/>
      <c r="G2" s="78"/>
      <c r="H2" s="78"/>
      <c r="I2" s="78"/>
      <c r="J2" s="79"/>
      <c r="K2" s="80"/>
      <c r="L2" s="50"/>
      <c r="M2" s="51"/>
      <c r="N2" s="53"/>
      <c r="O2" s="54"/>
      <c r="P2" s="51"/>
      <c r="Q2" s="53"/>
      <c r="R2" s="52"/>
      <c r="S2" s="55"/>
      <c r="T2" s="51"/>
      <c r="U2" s="53"/>
      <c r="V2" s="53"/>
      <c r="W2" s="56"/>
    </row>
    <row r="3" spans="1:64" s="59" customFormat="1" ht="37.5" customHeight="1">
      <c r="A3" s="243"/>
      <c r="B3" s="243" t="s">
        <v>62</v>
      </c>
      <c r="C3" s="247" t="s">
        <v>63</v>
      </c>
      <c r="D3" s="247" t="s">
        <v>1</v>
      </c>
      <c r="E3" s="243" t="s">
        <v>0</v>
      </c>
      <c r="F3" s="249" t="s">
        <v>236</v>
      </c>
      <c r="G3" s="251" t="s">
        <v>72</v>
      </c>
      <c r="H3" s="252" t="s">
        <v>69</v>
      </c>
      <c r="I3" s="252" t="s">
        <v>70</v>
      </c>
      <c r="J3" s="252" t="s">
        <v>71</v>
      </c>
      <c r="K3" s="252" t="s">
        <v>99</v>
      </c>
      <c r="L3" s="258" t="s">
        <v>106</v>
      </c>
      <c r="M3" s="258"/>
      <c r="N3" s="258"/>
      <c r="O3" s="258" t="s">
        <v>64</v>
      </c>
      <c r="P3" s="258"/>
      <c r="Q3" s="254" t="s">
        <v>73</v>
      </c>
      <c r="R3" s="256" t="s">
        <v>23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1:64" s="59" customFormat="1" ht="98.25" customHeight="1">
      <c r="A4" s="244"/>
      <c r="B4" s="244"/>
      <c r="C4" s="248"/>
      <c r="D4" s="248"/>
      <c r="E4" s="244"/>
      <c r="F4" s="250"/>
      <c r="G4" s="250"/>
      <c r="H4" s="253"/>
      <c r="I4" s="253"/>
      <c r="J4" s="253"/>
      <c r="K4" s="253"/>
      <c r="L4" s="60" t="s">
        <v>65</v>
      </c>
      <c r="M4" s="61" t="s">
        <v>2</v>
      </c>
      <c r="N4" s="60" t="s">
        <v>66</v>
      </c>
      <c r="O4" s="61" t="s">
        <v>67</v>
      </c>
      <c r="P4" s="61" t="s">
        <v>68</v>
      </c>
      <c r="Q4" s="255"/>
      <c r="R4" s="257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s="188" customFormat="1" ht="48">
      <c r="A5" s="1">
        <v>1</v>
      </c>
      <c r="B5" s="2" t="s">
        <v>185</v>
      </c>
      <c r="C5" s="3" t="s">
        <v>4</v>
      </c>
      <c r="D5" s="3">
        <v>2</v>
      </c>
      <c r="E5" s="4" t="s">
        <v>189</v>
      </c>
      <c r="F5" s="121" t="s">
        <v>3</v>
      </c>
      <c r="G5" s="5" t="s">
        <v>173</v>
      </c>
      <c r="H5" s="192">
        <v>45322</v>
      </c>
      <c r="I5" s="190">
        <v>109</v>
      </c>
      <c r="J5" s="192">
        <v>45352</v>
      </c>
      <c r="K5" s="192">
        <v>45716</v>
      </c>
      <c r="L5" s="6">
        <v>4285.12</v>
      </c>
      <c r="M5" s="6">
        <v>899.88</v>
      </c>
      <c r="N5" s="6">
        <v>5185</v>
      </c>
      <c r="O5" s="3" t="s">
        <v>187</v>
      </c>
      <c r="P5" s="143" t="s">
        <v>188</v>
      </c>
      <c r="Q5" s="191">
        <v>0.5</v>
      </c>
      <c r="R5" s="236" t="s">
        <v>186</v>
      </c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</row>
    <row r="6" spans="1:64" s="188" customFormat="1" ht="72">
      <c r="A6" s="1">
        <v>2</v>
      </c>
      <c r="B6" s="2" t="s">
        <v>239</v>
      </c>
      <c r="C6" s="3" t="s">
        <v>101</v>
      </c>
      <c r="D6" s="3">
        <v>2</v>
      </c>
      <c r="E6" s="4" t="s">
        <v>181</v>
      </c>
      <c r="F6" s="121" t="s">
        <v>3</v>
      </c>
      <c r="G6" s="5" t="s">
        <v>173</v>
      </c>
      <c r="H6" s="192">
        <v>45378</v>
      </c>
      <c r="I6" s="190">
        <v>318</v>
      </c>
      <c r="J6" s="192">
        <v>45453</v>
      </c>
      <c r="K6" s="192">
        <v>45817</v>
      </c>
      <c r="L6" s="6">
        <v>1353.02</v>
      </c>
      <c r="M6" s="6">
        <v>284.13</v>
      </c>
      <c r="N6" s="6">
        <f>L6+M6</f>
        <v>1637.15</v>
      </c>
      <c r="O6" s="3" t="s">
        <v>182</v>
      </c>
      <c r="P6" s="143" t="s">
        <v>183</v>
      </c>
      <c r="Q6" s="97" t="s">
        <v>184</v>
      </c>
      <c r="R6" s="236" t="s">
        <v>180</v>
      </c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</row>
    <row r="7" spans="1:64" s="188" customFormat="1" ht="96">
      <c r="A7" s="1">
        <v>3</v>
      </c>
      <c r="B7" s="2" t="s">
        <v>240</v>
      </c>
      <c r="C7" s="3" t="s">
        <v>101</v>
      </c>
      <c r="D7" s="3">
        <v>2</v>
      </c>
      <c r="E7" s="4" t="s">
        <v>177</v>
      </c>
      <c r="F7" s="121" t="s">
        <v>3</v>
      </c>
      <c r="G7" s="5" t="s">
        <v>173</v>
      </c>
      <c r="H7" s="192">
        <v>45378</v>
      </c>
      <c r="I7" s="190">
        <v>327</v>
      </c>
      <c r="J7" s="192">
        <v>45465</v>
      </c>
      <c r="K7" s="192">
        <v>45829</v>
      </c>
      <c r="L7" s="6">
        <v>1930.21</v>
      </c>
      <c r="M7" s="6">
        <v>405.35</v>
      </c>
      <c r="N7" s="6">
        <f>SUM(L7:M7)</f>
        <v>2335.56</v>
      </c>
      <c r="O7" s="3" t="s">
        <v>178</v>
      </c>
      <c r="P7" s="143" t="s">
        <v>179</v>
      </c>
      <c r="Q7" s="97" t="s">
        <v>184</v>
      </c>
      <c r="R7" s="236" t="s">
        <v>176</v>
      </c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</row>
    <row r="8" spans="1:64" s="189" customFormat="1" ht="96" customHeight="1">
      <c r="A8" s="1">
        <v>4</v>
      </c>
      <c r="B8" s="2" t="s">
        <v>171</v>
      </c>
      <c r="C8" s="3" t="s">
        <v>172</v>
      </c>
      <c r="D8" s="3" t="s">
        <v>112</v>
      </c>
      <c r="E8" s="4" t="s">
        <v>231</v>
      </c>
      <c r="F8" s="121" t="s">
        <v>3</v>
      </c>
      <c r="G8" s="5" t="s">
        <v>173</v>
      </c>
      <c r="H8" s="192">
        <v>45421</v>
      </c>
      <c r="I8" s="190">
        <v>503</v>
      </c>
      <c r="J8" s="192">
        <v>45457</v>
      </c>
      <c r="K8" s="192">
        <v>45821</v>
      </c>
      <c r="L8" s="6">
        <v>8600</v>
      </c>
      <c r="M8" s="6">
        <v>1806</v>
      </c>
      <c r="N8" s="6">
        <v>10406</v>
      </c>
      <c r="O8" s="3" t="s">
        <v>175</v>
      </c>
      <c r="P8" s="143" t="s">
        <v>174</v>
      </c>
      <c r="Q8" s="97" t="s">
        <v>130</v>
      </c>
      <c r="R8" s="236" t="s">
        <v>232</v>
      </c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</row>
    <row r="9" spans="1:64" s="189" customFormat="1" ht="96" customHeight="1">
      <c r="A9" s="1">
        <v>5</v>
      </c>
      <c r="B9" s="2" t="s">
        <v>233</v>
      </c>
      <c r="C9" s="3" t="s">
        <v>4</v>
      </c>
      <c r="D9" s="3" t="s">
        <v>112</v>
      </c>
      <c r="E9" s="4" t="s">
        <v>234</v>
      </c>
      <c r="F9" s="121" t="s">
        <v>3</v>
      </c>
      <c r="G9" s="5" t="s">
        <v>173</v>
      </c>
      <c r="H9" s="192">
        <v>45565</v>
      </c>
      <c r="I9" s="190">
        <v>958</v>
      </c>
      <c r="J9" s="192">
        <v>45627</v>
      </c>
      <c r="K9" s="192">
        <v>45991</v>
      </c>
      <c r="L9" s="6">
        <v>10588.4</v>
      </c>
      <c r="M9" s="6">
        <v>2223.56</v>
      </c>
      <c r="N9" s="6">
        <v>12811.96</v>
      </c>
      <c r="O9" s="3" t="s">
        <v>237</v>
      </c>
      <c r="P9" s="143" t="s">
        <v>238</v>
      </c>
      <c r="Q9" s="235" t="s">
        <v>184</v>
      </c>
      <c r="R9" s="237" t="s">
        <v>235</v>
      </c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</row>
    <row r="10" spans="1:64" s="117" customFormat="1" ht="30.75" customHeight="1">
      <c r="A10" s="69"/>
      <c r="B10" s="109"/>
      <c r="C10" s="109"/>
      <c r="D10" s="109"/>
      <c r="E10" s="109"/>
      <c r="F10" s="109"/>
      <c r="G10" s="109"/>
      <c r="H10" s="110"/>
      <c r="I10" s="110"/>
      <c r="J10" s="111"/>
      <c r="K10" s="112"/>
      <c r="L10" s="111">
        <f>SUM(L5:L9)</f>
        <v>26756.75</v>
      </c>
      <c r="M10" s="111">
        <f>SUM(M5:M9)</f>
        <v>5618.92</v>
      </c>
      <c r="N10" s="111">
        <f>SUM(N5:N9)</f>
        <v>32375.67</v>
      </c>
      <c r="O10" s="113"/>
      <c r="P10" s="109"/>
      <c r="Q10" s="114"/>
      <c r="R10" s="11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</row>
    <row r="13" spans="1:64">
      <c r="S13" s="67"/>
    </row>
    <row r="14" spans="1:64">
      <c r="S14" s="67"/>
    </row>
    <row r="15" spans="1:64">
      <c r="E15" s="184"/>
      <c r="F15" s="184"/>
      <c r="G15" s="185"/>
      <c r="H15" s="185"/>
      <c r="I15" s="185"/>
      <c r="J15" s="185"/>
    </row>
    <row r="17" spans="5:5">
      <c r="E17" s="183"/>
    </row>
  </sheetData>
  <mergeCells count="17"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0"/>
  <sheetViews>
    <sheetView zoomScale="89" zoomScaleNormal="89" workbookViewId="0">
      <selection activeCell="F5" sqref="F5"/>
    </sheetView>
  </sheetViews>
  <sheetFormatPr baseColWidth="10" defaultColWidth="11.42578125" defaultRowHeight="14.25"/>
  <cols>
    <col min="1" max="1" width="3.5703125" style="63" customWidth="1"/>
    <col min="2" max="2" width="16.85546875" style="62" customWidth="1"/>
    <col min="3" max="3" width="8.85546875" style="62" customWidth="1"/>
    <col min="4" max="4" width="4.5703125" style="62" customWidth="1"/>
    <col min="5" max="5" width="42.42578125" style="62" customWidth="1"/>
    <col min="6" max="6" width="12.140625" style="62" customWidth="1"/>
    <col min="7" max="7" width="9.42578125" style="62" customWidth="1"/>
    <col min="8" max="8" width="10.140625" style="64" customWidth="1"/>
    <col min="9" max="9" width="10.5703125" style="62" customWidth="1"/>
    <col min="10" max="10" width="14.42578125" style="62" customWidth="1"/>
    <col min="11" max="11" width="10.85546875" style="62" customWidth="1"/>
    <col min="12" max="12" width="16.140625" style="62" customWidth="1"/>
    <col min="13" max="13" width="24.85546875" style="65" customWidth="1"/>
    <col min="14" max="14" width="13.28515625" style="65" customWidth="1"/>
    <col min="15" max="15" width="12" style="65" customWidth="1"/>
    <col min="16" max="16" width="16.7109375" style="65" customWidth="1"/>
    <col min="17" max="17" width="19.42578125" style="66" customWidth="1"/>
    <col min="18" max="18" width="40.7109375" style="66" customWidth="1"/>
    <col min="19" max="19" width="0.5703125" style="62" hidden="1" customWidth="1"/>
    <col min="20" max="20" width="5.42578125" style="62" hidden="1" customWidth="1"/>
    <col min="21" max="21" width="0.28515625" style="66" hidden="1" customWidth="1"/>
    <col min="22" max="22" width="21.5703125" style="62" hidden="1" customWidth="1"/>
    <col min="23" max="23" width="3.28515625" style="62" hidden="1" customWidth="1"/>
    <col min="24" max="24" width="9.42578125" style="62" hidden="1" customWidth="1"/>
    <col min="25" max="25" width="7.7109375" style="62" hidden="1" customWidth="1"/>
    <col min="26" max="26" width="0.140625" style="62" hidden="1" customWidth="1"/>
    <col min="27" max="27" width="33.28515625" style="62" customWidth="1"/>
    <col min="28" max="66" width="12.140625" style="62" customWidth="1"/>
    <col min="67" max="1025" width="12.140625" style="49" customWidth="1"/>
    <col min="1026" max="1026" width="12.5703125" style="49" customWidth="1"/>
    <col min="1027" max="16384" width="11.42578125" style="49"/>
  </cols>
  <sheetData>
    <row r="1" spans="1:66" ht="111" customHeight="1">
      <c r="A1" s="70"/>
      <c r="B1" s="49"/>
      <c r="C1" s="246"/>
      <c r="D1" s="246"/>
      <c r="E1" s="246"/>
      <c r="F1" s="122"/>
      <c r="G1" s="123"/>
      <c r="H1" s="123"/>
      <c r="I1" s="123"/>
      <c r="J1" s="124"/>
      <c r="K1" s="259" t="s">
        <v>193</v>
      </c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</row>
    <row r="2" spans="1:66" s="57" customFormat="1" ht="20.25" customHeight="1">
      <c r="A2" s="74"/>
      <c r="B2" s="125"/>
      <c r="C2" s="126"/>
      <c r="D2" s="125"/>
      <c r="E2" s="127"/>
      <c r="F2" s="127"/>
      <c r="G2" s="128"/>
      <c r="H2" s="128"/>
      <c r="I2" s="129"/>
      <c r="J2" s="130"/>
      <c r="K2" s="131"/>
      <c r="L2" s="132"/>
      <c r="M2" s="133"/>
      <c r="N2" s="133"/>
      <c r="O2" s="133"/>
      <c r="P2" s="133"/>
      <c r="Q2" s="134"/>
      <c r="R2" s="132"/>
      <c r="S2" s="133"/>
      <c r="T2" s="135"/>
      <c r="U2" s="136"/>
      <c r="V2" s="132"/>
      <c r="W2" s="133"/>
      <c r="X2" s="133"/>
      <c r="Y2" s="56"/>
    </row>
    <row r="3" spans="1:66" s="59" customFormat="1" ht="37.5" customHeight="1">
      <c r="A3" s="260"/>
      <c r="B3" s="262" t="s">
        <v>62</v>
      </c>
      <c r="C3" s="264" t="s">
        <v>63</v>
      </c>
      <c r="D3" s="264" t="s">
        <v>1</v>
      </c>
      <c r="E3" s="265" t="s">
        <v>0</v>
      </c>
      <c r="F3" s="266" t="s">
        <v>236</v>
      </c>
      <c r="G3" s="267" t="s">
        <v>69</v>
      </c>
      <c r="H3" s="267" t="s">
        <v>70</v>
      </c>
      <c r="I3" s="268" t="s">
        <v>103</v>
      </c>
      <c r="J3" s="268"/>
      <c r="K3" s="258"/>
      <c r="L3" s="258" t="s">
        <v>64</v>
      </c>
      <c r="M3" s="258"/>
      <c r="N3" s="258" t="s">
        <v>104</v>
      </c>
      <c r="O3" s="258"/>
      <c r="P3" s="258"/>
      <c r="Q3" s="254" t="s">
        <v>105</v>
      </c>
      <c r="R3" s="256" t="s">
        <v>23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1:66" s="59" customFormat="1" ht="98.25" customHeight="1">
      <c r="A4" s="261"/>
      <c r="B4" s="263"/>
      <c r="C4" s="248"/>
      <c r="D4" s="248"/>
      <c r="E4" s="244"/>
      <c r="F4" s="250"/>
      <c r="G4" s="253"/>
      <c r="H4" s="253"/>
      <c r="I4" s="60" t="s">
        <v>65</v>
      </c>
      <c r="J4" s="61" t="s">
        <v>2</v>
      </c>
      <c r="K4" s="60" t="s">
        <v>66</v>
      </c>
      <c r="L4" s="61" t="s">
        <v>67</v>
      </c>
      <c r="M4" s="61" t="s">
        <v>68</v>
      </c>
      <c r="N4" s="60" t="s">
        <v>65</v>
      </c>
      <c r="O4" s="61" t="s">
        <v>2</v>
      </c>
      <c r="P4" s="60" t="s">
        <v>66</v>
      </c>
      <c r="Q4" s="255"/>
      <c r="R4" s="257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6" s="152" customFormat="1" ht="98.25" customHeight="1">
      <c r="A5" s="144"/>
      <c r="B5" s="145"/>
      <c r="C5" s="146"/>
      <c r="D5" s="146"/>
      <c r="E5" s="145"/>
      <c r="F5" s="147"/>
      <c r="G5" s="148"/>
      <c r="H5" s="148"/>
      <c r="I5" s="149"/>
      <c r="J5" s="150"/>
      <c r="K5" s="149"/>
      <c r="L5" s="150"/>
      <c r="M5" s="150"/>
      <c r="N5" s="149"/>
      <c r="O5" s="150"/>
      <c r="P5" s="149"/>
      <c r="Q5" s="149"/>
      <c r="R5" s="145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</row>
    <row r="6" spans="1:66" ht="23.25" customHeight="1">
      <c r="A6" s="69"/>
      <c r="B6" s="137"/>
      <c r="C6" s="137"/>
      <c r="D6" s="137"/>
      <c r="E6" s="137"/>
      <c r="F6" s="137"/>
      <c r="G6" s="138"/>
      <c r="H6" s="138"/>
      <c r="I6" s="139"/>
      <c r="J6" s="139"/>
      <c r="K6" s="139"/>
      <c r="L6" s="140"/>
      <c r="M6" s="137"/>
      <c r="N6" s="139"/>
      <c r="O6" s="139"/>
      <c r="P6" s="139"/>
      <c r="Q6" s="141"/>
      <c r="R6" s="142"/>
      <c r="U6" s="62"/>
      <c r="BF6" s="49"/>
      <c r="BG6" s="49"/>
      <c r="BH6" s="49"/>
      <c r="BI6" s="49"/>
      <c r="BJ6" s="49"/>
      <c r="BK6" s="49"/>
      <c r="BL6" s="49"/>
      <c r="BM6" s="49"/>
      <c r="BN6" s="49"/>
    </row>
    <row r="9" spans="1:66">
      <c r="U9" s="67"/>
    </row>
    <row r="10" spans="1:66">
      <c r="U10" s="67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2024_3T_Contractes_NO_menors</vt:lpstr>
      <vt:lpstr>2024_3T_Contratos_NO_menores_C</vt:lpstr>
      <vt:lpstr>2024_3T Prorrogas</vt:lpstr>
      <vt:lpstr>2024_3T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2024-10-30T16:50:57Z</dcterms:modified>
</cp:coreProperties>
</file>