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29A108B8-BC66-4CA6-8353-FE6180F5618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P 2024T4" sheetId="4" r:id="rId1"/>
    <sheet name="EP 2024T3" sheetId="3" r:id="rId2"/>
    <sheet name="EP 2024T2" sheetId="2" r:id="rId3"/>
    <sheet name="EP 2024T1" sheetId="1" r:id="rId4"/>
  </sheets>
  <calcPr calcId="191029"/>
</workbook>
</file>

<file path=xl/calcChain.xml><?xml version="1.0" encoding="utf-8"?>
<calcChain xmlns="http://schemas.openxmlformats.org/spreadsheetml/2006/main">
  <c r="K45" i="3" l="1"/>
  <c r="K45" i="4"/>
  <c r="L19" i="4"/>
  <c r="J19" i="4"/>
  <c r="H19" i="4"/>
  <c r="M43" i="4"/>
  <c r="M45" i="4" s="1"/>
  <c r="L43" i="4"/>
  <c r="L45" i="4" s="1"/>
  <c r="J43" i="4"/>
  <c r="K43" i="4" s="1"/>
  <c r="I43" i="4"/>
  <c r="H43" i="4"/>
  <c r="F43" i="4"/>
  <c r="G43" i="4" s="1"/>
  <c r="E43" i="4"/>
  <c r="D43" i="4"/>
  <c r="C43" i="4"/>
  <c r="K39" i="4"/>
  <c r="G39" i="4"/>
  <c r="M37" i="4"/>
  <c r="L37" i="4"/>
  <c r="J37" i="4"/>
  <c r="I37" i="4"/>
  <c r="I45" i="4" s="1"/>
  <c r="H37" i="4"/>
  <c r="H45" i="4" s="1"/>
  <c r="F37" i="4"/>
  <c r="F45" i="4" s="1"/>
  <c r="E37" i="4"/>
  <c r="E45" i="4" s="1"/>
  <c r="D37" i="4"/>
  <c r="D45" i="4" s="1"/>
  <c r="C37" i="4"/>
  <c r="C45" i="4" s="1"/>
  <c r="K35" i="4"/>
  <c r="K33" i="4"/>
  <c r="N21" i="4"/>
  <c r="M21" i="4"/>
  <c r="K21" i="4"/>
  <c r="I21" i="4"/>
  <c r="G21" i="4"/>
  <c r="F21" i="4"/>
  <c r="E21" i="4"/>
  <c r="D21" i="4"/>
  <c r="C21" i="4"/>
  <c r="N17" i="4"/>
  <c r="N23" i="4" s="1"/>
  <c r="M17" i="4"/>
  <c r="M23" i="4" s="1"/>
  <c r="K17" i="4"/>
  <c r="K23" i="4" s="1"/>
  <c r="I17" i="4"/>
  <c r="I23" i="4" s="1"/>
  <c r="G17" i="4"/>
  <c r="G23" i="4" s="1"/>
  <c r="F17" i="4"/>
  <c r="F23" i="4" s="1"/>
  <c r="E17" i="4"/>
  <c r="D17" i="4"/>
  <c r="C17" i="4"/>
  <c r="C23" i="4" s="1"/>
  <c r="L15" i="4"/>
  <c r="J15" i="4"/>
  <c r="H15" i="4"/>
  <c r="L13" i="4"/>
  <c r="J13" i="4"/>
  <c r="H13" i="4"/>
  <c r="L11" i="4"/>
  <c r="J11" i="4"/>
  <c r="H11" i="4"/>
  <c r="G37" i="1"/>
  <c r="G33" i="1"/>
  <c r="G45" i="1"/>
  <c r="G43" i="1"/>
  <c r="G41" i="1"/>
  <c r="G39" i="1"/>
  <c r="K37" i="1"/>
  <c r="K35" i="1"/>
  <c r="K33" i="1"/>
  <c r="G41" i="2"/>
  <c r="M21" i="2"/>
  <c r="M17" i="2"/>
  <c r="M23" i="2" s="1"/>
  <c r="M21" i="3"/>
  <c r="M17" i="3"/>
  <c r="K39" i="2"/>
  <c r="K43" i="3"/>
  <c r="K39" i="3"/>
  <c r="M43" i="3"/>
  <c r="L43" i="3"/>
  <c r="J43" i="3"/>
  <c r="I43" i="3"/>
  <c r="H43" i="3"/>
  <c r="F43" i="3"/>
  <c r="G43" i="3" s="1"/>
  <c r="E43" i="3"/>
  <c r="D43" i="3"/>
  <c r="C43" i="3"/>
  <c r="G39" i="3"/>
  <c r="M37" i="3"/>
  <c r="L37" i="3"/>
  <c r="L45" i="3" s="1"/>
  <c r="J37" i="3"/>
  <c r="I37" i="3"/>
  <c r="I45" i="3" s="1"/>
  <c r="H37" i="3"/>
  <c r="H45" i="3" s="1"/>
  <c r="F37" i="3"/>
  <c r="E37" i="3"/>
  <c r="E45" i="3" s="1"/>
  <c r="D37" i="3"/>
  <c r="D45" i="3" s="1"/>
  <c r="C37" i="3"/>
  <c r="C45" i="3" s="1"/>
  <c r="K35" i="3"/>
  <c r="K33" i="3"/>
  <c r="E23" i="3"/>
  <c r="N21" i="3"/>
  <c r="K21" i="3"/>
  <c r="I21" i="3"/>
  <c r="H21" i="3"/>
  <c r="G21" i="3"/>
  <c r="F21" i="3"/>
  <c r="E21" i="3"/>
  <c r="D21" i="3"/>
  <c r="C21" i="3"/>
  <c r="L19" i="3"/>
  <c r="J19" i="3"/>
  <c r="H19" i="3"/>
  <c r="N17" i="3"/>
  <c r="K17" i="3"/>
  <c r="J17" i="3"/>
  <c r="I17" i="3"/>
  <c r="G17" i="3"/>
  <c r="G23" i="3" s="1"/>
  <c r="H23" i="3" s="1"/>
  <c r="F17" i="3"/>
  <c r="F23" i="3" s="1"/>
  <c r="E17" i="3"/>
  <c r="D17" i="3"/>
  <c r="D23" i="3" s="1"/>
  <c r="C17" i="3"/>
  <c r="C23" i="3" s="1"/>
  <c r="L15" i="3"/>
  <c r="J15" i="3"/>
  <c r="H15" i="3"/>
  <c r="L13" i="3"/>
  <c r="J13" i="3"/>
  <c r="H13" i="3"/>
  <c r="L11" i="3"/>
  <c r="J11" i="3"/>
  <c r="H11" i="3"/>
  <c r="K33" i="2"/>
  <c r="K35" i="2"/>
  <c r="G43" i="2"/>
  <c r="G39" i="2"/>
  <c r="G33" i="2"/>
  <c r="L23" i="2"/>
  <c r="L21" i="2"/>
  <c r="L19" i="2"/>
  <c r="L11" i="2"/>
  <c r="L13" i="2"/>
  <c r="L15" i="2"/>
  <c r="J23" i="2"/>
  <c r="J21" i="2"/>
  <c r="J19" i="2"/>
  <c r="J11" i="2"/>
  <c r="J13" i="2"/>
  <c r="J15" i="2"/>
  <c r="H23" i="2"/>
  <c r="H21" i="2"/>
  <c r="H19" i="2"/>
  <c r="H17" i="2"/>
  <c r="H15" i="2"/>
  <c r="H13" i="2"/>
  <c r="H11" i="2"/>
  <c r="M43" i="2"/>
  <c r="L43" i="2"/>
  <c r="J43" i="2"/>
  <c r="I43" i="2"/>
  <c r="H43" i="2"/>
  <c r="F43" i="2"/>
  <c r="E43" i="2"/>
  <c r="D43" i="2"/>
  <c r="C43" i="2"/>
  <c r="M37" i="2"/>
  <c r="L37" i="2"/>
  <c r="L45" i="2" s="1"/>
  <c r="J37" i="2"/>
  <c r="J45" i="2" s="1"/>
  <c r="I37" i="2"/>
  <c r="I45" i="2" s="1"/>
  <c r="H37" i="2"/>
  <c r="H45" i="2" s="1"/>
  <c r="F37" i="2"/>
  <c r="E37" i="2"/>
  <c r="E45" i="2" s="1"/>
  <c r="D37" i="2"/>
  <c r="D45" i="2" s="1"/>
  <c r="C37" i="2"/>
  <c r="C45" i="2" s="1"/>
  <c r="N21" i="2"/>
  <c r="K21" i="2"/>
  <c r="I21" i="2"/>
  <c r="G21" i="2"/>
  <c r="F21" i="2"/>
  <c r="E21" i="2"/>
  <c r="D21" i="2"/>
  <c r="C21" i="2"/>
  <c r="N17" i="2"/>
  <c r="N23" i="2" s="1"/>
  <c r="K17" i="2"/>
  <c r="I17" i="2"/>
  <c r="J17" i="2" s="1"/>
  <c r="G17" i="2"/>
  <c r="F17" i="2"/>
  <c r="F23" i="2" s="1"/>
  <c r="E17" i="2"/>
  <c r="E23" i="2" s="1"/>
  <c r="D17" i="2"/>
  <c r="D23" i="2" s="1"/>
  <c r="C17" i="2"/>
  <c r="C23" i="2" s="1"/>
  <c r="L15" i="1"/>
  <c r="M43" i="1"/>
  <c r="L43" i="1"/>
  <c r="J43" i="1"/>
  <c r="I43" i="1"/>
  <c r="H43" i="1"/>
  <c r="D43" i="1"/>
  <c r="E43" i="1"/>
  <c r="F43" i="1"/>
  <c r="C43" i="1"/>
  <c r="M37" i="1"/>
  <c r="M45" i="1" s="1"/>
  <c r="L37" i="1"/>
  <c r="L45" i="1" s="1"/>
  <c r="J37" i="1"/>
  <c r="J45" i="1" s="1"/>
  <c r="I37" i="1"/>
  <c r="H37" i="1"/>
  <c r="D37" i="1"/>
  <c r="D45" i="1" s="1"/>
  <c r="E37" i="1"/>
  <c r="F37" i="1"/>
  <c r="C37" i="1"/>
  <c r="C45" i="1" s="1"/>
  <c r="D21" i="1"/>
  <c r="E21" i="1"/>
  <c r="F21" i="1"/>
  <c r="G21" i="1"/>
  <c r="H21" i="1"/>
  <c r="I21" i="1"/>
  <c r="J21" i="1"/>
  <c r="K21" i="1"/>
  <c r="M21" i="1"/>
  <c r="N21" i="1"/>
  <c r="C21" i="1"/>
  <c r="D17" i="1"/>
  <c r="E17" i="1"/>
  <c r="F17" i="1"/>
  <c r="G17" i="1"/>
  <c r="I17" i="1"/>
  <c r="K17" i="1"/>
  <c r="M17" i="1"/>
  <c r="M23" i="1" s="1"/>
  <c r="N17" i="1"/>
  <c r="C17" i="1"/>
  <c r="C23" i="1" s="1"/>
  <c r="K37" i="4" l="1"/>
  <c r="G37" i="4"/>
  <c r="H21" i="4"/>
  <c r="D23" i="4"/>
  <c r="J21" i="4"/>
  <c r="L21" i="4"/>
  <c r="E23" i="4"/>
  <c r="H23" i="4" s="1"/>
  <c r="L23" i="4"/>
  <c r="H17" i="4"/>
  <c r="J23" i="4"/>
  <c r="G45" i="4"/>
  <c r="J17" i="4"/>
  <c r="J45" i="4"/>
  <c r="L17" i="4"/>
  <c r="K37" i="2"/>
  <c r="G37" i="2"/>
  <c r="M23" i="3"/>
  <c r="N23" i="3"/>
  <c r="K23" i="3"/>
  <c r="L21" i="3"/>
  <c r="J21" i="3"/>
  <c r="I23" i="3"/>
  <c r="J23" i="3" s="1"/>
  <c r="M45" i="3"/>
  <c r="J45" i="3"/>
  <c r="G37" i="3"/>
  <c r="K37" i="3"/>
  <c r="H17" i="3"/>
  <c r="L17" i="3"/>
  <c r="F45" i="3"/>
  <c r="G45" i="3" s="1"/>
  <c r="M45" i="2"/>
  <c r="L17" i="2"/>
  <c r="G23" i="2"/>
  <c r="F45" i="2"/>
  <c r="G45" i="2" s="1"/>
  <c r="I23" i="2"/>
  <c r="K23" i="2"/>
  <c r="D23" i="1"/>
  <c r="E45" i="1"/>
  <c r="H45" i="1"/>
  <c r="I23" i="1"/>
  <c r="H17" i="1"/>
  <c r="N23" i="1"/>
  <c r="F45" i="1"/>
  <c r="I45" i="1"/>
  <c r="F23" i="1"/>
  <c r="L21" i="1"/>
  <c r="G23" i="1"/>
  <c r="L17" i="1"/>
  <c r="J17" i="1"/>
  <c r="K23" i="1"/>
  <c r="L23" i="1" s="1"/>
  <c r="E23" i="1"/>
  <c r="L23" i="3" l="1"/>
  <c r="J23" i="1"/>
  <c r="H23" i="1"/>
</calcChain>
</file>

<file path=xl/sharedStrings.xml><?xml version="1.0" encoding="utf-8"?>
<sst xmlns="http://schemas.openxmlformats.org/spreadsheetml/2006/main" count="184" uniqueCount="42">
  <si>
    <t>DENOMINACIÓN DE LOS CAPÍTULOS</t>
  </si>
  <si>
    <t>Créditos Iniciales</t>
  </si>
  <si>
    <t>Modificaciones</t>
  </si>
  <si>
    <t>Créditos Totales</t>
  </si>
  <si>
    <t>Gastos Autorizados</t>
  </si>
  <si>
    <t>Gastos Comprometidos</t>
  </si>
  <si>
    <t>Comp/Ctos</t>
  </si>
  <si>
    <t>Obligaciones Reconocidas</t>
  </si>
  <si>
    <t>Obl/Ctos</t>
  </si>
  <si>
    <t>Pagos Líquidos</t>
  </si>
  <si>
    <t>Pag/Obl</t>
  </si>
  <si>
    <t>Pendiente de Pago</t>
  </si>
  <si>
    <t>Estado de Ejecución</t>
  </si>
  <si>
    <t>GASTOS DE PERSONAL</t>
  </si>
  <si>
    <t>GASTOS CORRIENTES EN BIENES Y SERVICIOS</t>
  </si>
  <si>
    <t>TRANSFERENCIAS CORRIENTES</t>
  </si>
  <si>
    <t>Total de operaciones corrientes:</t>
  </si>
  <si>
    <t>INVERSIONES REALES</t>
  </si>
  <si>
    <t>Total de operaciones de capital:</t>
  </si>
  <si>
    <t>Suma</t>
  </si>
  <si>
    <t>Clasificación Capítulos</t>
  </si>
  <si>
    <t>Previsiones Iniciales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</si>
  <si>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</si>
  <si>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</si>
  <si>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</si>
  <si>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</si>
  <si>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</si>
  <si>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</si>
  <si>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</si>
  <si>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</si>
  <si>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Tasas, precios publicos y otros ingresos</t>
  </si>
  <si>
    <t>Transferencias corrientes</t>
  </si>
  <si>
    <t>Transferencias de capital</t>
  </si>
  <si>
    <t>Activos financieros</t>
  </si>
  <si>
    <t>PRESUPUESTO DE GASTOS</t>
  </si>
  <si>
    <t>PRESUPUESTO DE INGRESOS</t>
  </si>
  <si>
    <t>ESTADO DE EJECUCIÓN DESDE 1/1/2024 HASTA 31/3/2024</t>
  </si>
  <si>
    <t>Ingresos patrimoniales</t>
  </si>
  <si>
    <t>AGÈNCIA DE PREVENCIÓ I LLUITA CONTRA EL FRAU I LA CORRUPCIÓ DE LA COMUNITAT VALENCIANA</t>
  </si>
  <si>
    <t>ESTADO DE EJECUCIÓN DESDE 1/1/2024 HASTA 30/6/2024</t>
  </si>
  <si>
    <t>ESTADO DE EJECUCIÓN DESDE 1/1/2024 HASTA 30/9/2024</t>
  </si>
  <si>
    <t>ESTADO DE EJECUCIÓN DESDE 1/1/2024 HASTA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</si>
</sst>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11" x14ac:knownFonts="1">
    <font>
      <sz val="10"/>
      <color indexed="8"/>
      <name val="MS Sans Serif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4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8"/>
      <color theme="4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6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/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3" fontId="1" fillId="0" borderId="0" xfId="0" applyNumberFormat="1" applyFont="1"/>
    <xf numFmtId="3" fontId="3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/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1" fillId="3" borderId="0" xfId="0" applyNumberFormat="1" applyFont="1" applyFill="1"/>
    <xf numFmtId="4" fontId="5" fillId="2" borderId="0" xfId="0" applyNumberFormat="1" applyFont="1" applyFill="1"/>
    <xf numFmtId="0" fontId="3" fillId="2" borderId="0" xfId="0" applyFont="1" applyFill="1" applyAlignment="1">
      <alignment horizontal="right" vertical="center"/>
    </xf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3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3" xfId="0" applyNumberFormat="1" applyFont="1" applyBorder="1"/>
    <xf numFmtId="4" fontId="1" fillId="0" borderId="3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/>
    <xf numFmtId="0" fontId="1" fillId="0" borderId="2" xfId="0" applyFont="1" applyBorder="1" applyAlignment="1">
      <alignment horizontal="right" vertical="center"/>
    </xf>
    <xf numFmtId="4" fontId="1" fillId="0" borderId="4" xfId="0" applyNumberFormat="1" applyFont="1" applyBorder="1"/>
    <xf numFmtId="4" fontId="1" fillId="0" borderId="4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5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Gama_AVAF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9D2235"/>
      </a:accent1>
      <a:accent2>
        <a:srgbClr val="C6C6C6"/>
      </a:accent2>
      <a:accent3>
        <a:srgbClr val="EABAC2"/>
      </a:accent3>
      <a:accent4>
        <a:srgbClr val="CE9FA1"/>
      </a:accent4>
      <a:accent5>
        <a:srgbClr val="D8C1BD"/>
      </a:accent5>
      <a:accent6>
        <a:srgbClr val="5B6770"/>
      </a:accent6>
      <a:hlink>
        <a:srgbClr val="0070C0"/>
      </a:hlink>
      <a:folHlink>
        <a:srgbClr val="9D223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8108-15CE-47E6-932C-407EC99E3C2C}">
  <sheetPr>
    <pageSetUpPr fitToPage="1"/>
  </sheetPr>
  <dimension ref="A1:O45"/>
  <sheetViews>
    <sheetView tabSelected="1" workbookViewId="0">
      <selection sqref="A1:N1"/>
    </sheetView>
  </sheetViews>
  <sheetFormatPr baseColWidth="10" defaultRowHeight="11.25" x14ac:dyDescent="0.2"/>
  <cols>
    <col min="1" max="1" width="11" style="6" customWidth="1"/>
    <col min="2" max="2" width="34.7109375" style="2" bestFit="1" customWidth="1"/>
    <col min="3" max="3" width="10.42578125" style="2" bestFit="1" customWidth="1"/>
    <col min="4" max="4" width="12.85546875" style="2" bestFit="1" customWidth="1"/>
    <col min="5" max="5" width="10.42578125" style="2" bestFit="1" customWidth="1"/>
    <col min="6" max="6" width="10.5703125" style="2" customWidth="1"/>
    <col min="7" max="7" width="14" style="2" bestFit="1" customWidth="1"/>
    <col min="8" max="8" width="10" style="2" customWidth="1"/>
    <col min="9" max="9" width="11.5703125" style="2" bestFit="1" customWidth="1"/>
    <col min="10" max="10" width="10.85546875" style="2" customWidth="1"/>
    <col min="11" max="11" width="10" style="2" bestFit="1" customWidth="1"/>
    <col min="12" max="12" width="9" style="2" bestFit="1" customWidth="1"/>
    <col min="13" max="13" width="10.5703125" style="2" bestFit="1" customWidth="1"/>
    <col min="14" max="14" width="10" style="2" bestFit="1" customWidth="1"/>
    <col min="15" max="16384" width="11.42578125" style="2"/>
  </cols>
  <sheetData>
    <row r="1" spans="1:14" ht="15" x14ac:dyDescent="0.2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E2" s="24"/>
    </row>
    <row r="3" spans="1:14" ht="15" x14ac:dyDescent="0.2">
      <c r="A3" s="48" t="s">
        <v>41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1.25" customHeight="1" x14ac:dyDescent="0.2">
      <c r="A4" s="14"/>
      <c r="B4" s="4"/>
      <c r="C4" s="3"/>
      <c r="D4" s="1"/>
      <c r="E4" s="25"/>
    </row>
    <row r="5" spans="1:14" x14ac:dyDescent="0.2">
      <c r="E5" s="26"/>
    </row>
    <row r="6" spans="1:14" ht="15" x14ac:dyDescent="0.2">
      <c r="A6" s="14" t="s">
        <v>34</v>
      </c>
      <c r="B6" s="4"/>
      <c r="C6" s="3"/>
      <c r="D6" s="1"/>
      <c r="E6" s="25"/>
    </row>
    <row r="7" spans="1:14" ht="11.25" customHeight="1" x14ac:dyDescent="0.2">
      <c r="A7" s="14"/>
      <c r="B7" s="4"/>
      <c r="C7" s="3"/>
      <c r="D7" s="1"/>
      <c r="E7" s="25"/>
    </row>
    <row r="9" spans="1:14" s="5" customFormat="1" ht="22.5" x14ac:dyDescent="0.2">
      <c r="A9" s="7" t="s">
        <v>20</v>
      </c>
      <c r="B9" s="8" t="s">
        <v>0</v>
      </c>
      <c r="C9" s="8" t="s">
        <v>1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8" t="s">
        <v>9</v>
      </c>
      <c r="L9" s="8" t="s">
        <v>10</v>
      </c>
      <c r="M9" s="8" t="s">
        <v>11</v>
      </c>
      <c r="N9" s="8" t="s">
        <v>12</v>
      </c>
    </row>
    <row r="11" spans="1:14" x14ac:dyDescent="0.2">
      <c r="A11" s="44">
        <v>1</v>
      </c>
      <c r="B11" s="9" t="s">
        <v>13</v>
      </c>
      <c r="C11" s="33">
        <v>4365458.34</v>
      </c>
      <c r="D11" s="33">
        <v>9123.89</v>
      </c>
      <c r="E11" s="33">
        <v>4374582.2300000004</v>
      </c>
      <c r="F11" s="33">
        <v>3721194.1</v>
      </c>
      <c r="G11" s="33">
        <v>3721194.1</v>
      </c>
      <c r="H11" s="40">
        <f t="shared" ref="H11:H15" si="0">100*G11/E11</f>
        <v>85.063987927368316</v>
      </c>
      <c r="I11" s="33">
        <v>3505346.18</v>
      </c>
      <c r="J11" s="33">
        <f>100*I11/E11</f>
        <v>80.129850022272862</v>
      </c>
      <c r="K11" s="33">
        <v>3505346.18</v>
      </c>
      <c r="L11" s="33">
        <f>100*K11/I11</f>
        <v>100</v>
      </c>
      <c r="M11" s="33">
        <v>0</v>
      </c>
      <c r="N11" s="33">
        <v>869236.05</v>
      </c>
    </row>
    <row r="12" spans="1:14" x14ac:dyDescent="0.2">
      <c r="A12" s="45"/>
      <c r="B12" s="3"/>
      <c r="C12" s="34"/>
      <c r="D12" s="34"/>
      <c r="E12" s="34"/>
      <c r="F12" s="34"/>
      <c r="G12" s="34"/>
      <c r="H12" s="35"/>
      <c r="I12" s="34"/>
      <c r="J12" s="33"/>
      <c r="K12" s="34"/>
      <c r="L12" s="33"/>
      <c r="M12" s="34"/>
      <c r="N12" s="34"/>
    </row>
    <row r="13" spans="1:14" x14ac:dyDescent="0.2">
      <c r="A13" s="44">
        <v>2</v>
      </c>
      <c r="B13" s="9" t="s">
        <v>14</v>
      </c>
      <c r="C13" s="33">
        <v>695148.89</v>
      </c>
      <c r="D13" s="33">
        <v>138003</v>
      </c>
      <c r="E13" s="33">
        <v>833151.89</v>
      </c>
      <c r="F13" s="33">
        <v>672766.88</v>
      </c>
      <c r="G13" s="33">
        <v>597779.67000000004</v>
      </c>
      <c r="H13" s="40">
        <f t="shared" si="0"/>
        <v>71.749182493002579</v>
      </c>
      <c r="I13" s="33">
        <v>408482.63</v>
      </c>
      <c r="J13" s="33">
        <f>100*I13/E13</f>
        <v>49.028590693108789</v>
      </c>
      <c r="K13" s="33">
        <v>400582.51</v>
      </c>
      <c r="L13" s="33">
        <f>100*K13/I13</f>
        <v>98.065983858358919</v>
      </c>
      <c r="M13" s="33">
        <v>7900.12</v>
      </c>
      <c r="N13" s="33">
        <v>424669.26</v>
      </c>
    </row>
    <row r="14" spans="1:14" x14ac:dyDescent="0.2">
      <c r="A14" s="45"/>
      <c r="B14" s="3"/>
      <c r="C14" s="34"/>
      <c r="D14" s="34"/>
      <c r="E14" s="34"/>
      <c r="F14" s="34"/>
      <c r="G14" s="34"/>
      <c r="H14" s="35"/>
      <c r="I14" s="34"/>
      <c r="J14" s="33"/>
      <c r="K14" s="34"/>
      <c r="L14" s="33"/>
      <c r="M14" s="34"/>
      <c r="N14" s="34"/>
    </row>
    <row r="15" spans="1:14" x14ac:dyDescent="0.2">
      <c r="A15" s="44">
        <v>4</v>
      </c>
      <c r="B15" s="9" t="s">
        <v>15</v>
      </c>
      <c r="C15" s="33">
        <v>37807.839999999997</v>
      </c>
      <c r="D15" s="33">
        <v>1479175.57</v>
      </c>
      <c r="E15" s="33">
        <v>1516983.41</v>
      </c>
      <c r="F15" s="33">
        <v>1498864.32</v>
      </c>
      <c r="G15" s="33">
        <v>1498864.32</v>
      </c>
      <c r="H15" s="40">
        <f t="shared" si="0"/>
        <v>98.80558416917691</v>
      </c>
      <c r="I15" s="33">
        <v>1468170.02</v>
      </c>
      <c r="J15" s="33">
        <f>100*I15/E15</f>
        <v>96.782206734877875</v>
      </c>
      <c r="K15" s="33">
        <v>1468170.02</v>
      </c>
      <c r="L15" s="33">
        <f>100*K15/I15</f>
        <v>100</v>
      </c>
      <c r="M15" s="33">
        <v>0</v>
      </c>
      <c r="N15" s="33">
        <v>48813.39</v>
      </c>
    </row>
    <row r="16" spans="1:14" x14ac:dyDescent="0.2">
      <c r="A16" s="45"/>
      <c r="C16" s="31"/>
      <c r="D16" s="31"/>
      <c r="E16" s="31"/>
      <c r="F16" s="31"/>
      <c r="G16" s="31"/>
      <c r="H16" s="32"/>
      <c r="I16" s="31"/>
      <c r="J16" s="32"/>
      <c r="K16" s="31"/>
      <c r="L16" s="32"/>
      <c r="M16" s="31"/>
      <c r="N16" s="31"/>
    </row>
    <row r="17" spans="1:15" x14ac:dyDescent="0.2">
      <c r="A17" s="43" t="s">
        <v>16</v>
      </c>
      <c r="B17" s="11"/>
      <c r="C17" s="30">
        <f>SUM(C11:C15)</f>
        <v>5098415.0699999994</v>
      </c>
      <c r="D17" s="30">
        <f t="shared" ref="D17:N17" si="1">SUM(D11:D15)</f>
        <v>1626302.46</v>
      </c>
      <c r="E17" s="30">
        <f t="shared" si="1"/>
        <v>6724717.5300000003</v>
      </c>
      <c r="F17" s="30">
        <f t="shared" si="1"/>
        <v>5892825.3000000007</v>
      </c>
      <c r="G17" s="30">
        <f t="shared" si="1"/>
        <v>5817838.0900000008</v>
      </c>
      <c r="H17" s="30">
        <f>100*G17/E17</f>
        <v>86.514237424036466</v>
      </c>
      <c r="I17" s="30">
        <f t="shared" si="1"/>
        <v>5381998.8300000001</v>
      </c>
      <c r="J17" s="30">
        <f>100*I17/E17</f>
        <v>80.033084006727037</v>
      </c>
      <c r="K17" s="30">
        <f t="shared" si="1"/>
        <v>5374098.7100000009</v>
      </c>
      <c r="L17" s="30">
        <f>100*K17/I17</f>
        <v>99.853212156867031</v>
      </c>
      <c r="M17" s="30">
        <f t="shared" si="1"/>
        <v>7900.12</v>
      </c>
      <c r="N17" s="30">
        <f t="shared" si="1"/>
        <v>1342718.7</v>
      </c>
    </row>
    <row r="18" spans="1:15" x14ac:dyDescent="0.2">
      <c r="A18" s="45"/>
      <c r="C18" s="36"/>
      <c r="D18" s="36"/>
      <c r="E18" s="36"/>
      <c r="F18" s="36"/>
      <c r="G18" s="36"/>
      <c r="H18" s="37"/>
      <c r="I18" s="36"/>
      <c r="J18" s="37"/>
      <c r="K18" s="36"/>
      <c r="L18" s="37"/>
      <c r="M18" s="36"/>
      <c r="N18" s="36"/>
    </row>
    <row r="19" spans="1:15" x14ac:dyDescent="0.2">
      <c r="A19" s="44">
        <v>6</v>
      </c>
      <c r="B19" s="9" t="s">
        <v>17</v>
      </c>
      <c r="C19" s="33">
        <v>50832.4</v>
      </c>
      <c r="D19" s="33">
        <v>4064.14</v>
      </c>
      <c r="E19" s="33">
        <v>54896.54</v>
      </c>
      <c r="F19" s="33">
        <v>25297.94</v>
      </c>
      <c r="G19" s="33">
        <v>25297.94</v>
      </c>
      <c r="H19" s="33">
        <f>100*G19/E19</f>
        <v>46.082940746356691</v>
      </c>
      <c r="I19" s="33">
        <v>25201.14</v>
      </c>
      <c r="J19" s="33">
        <f>100*I19/E19</f>
        <v>45.906609050406452</v>
      </c>
      <c r="K19" s="33">
        <v>25201.14</v>
      </c>
      <c r="L19" s="33">
        <f>100*K19/I19</f>
        <v>100</v>
      </c>
      <c r="M19" s="33">
        <v>0</v>
      </c>
      <c r="N19" s="33">
        <v>29695.4</v>
      </c>
    </row>
    <row r="20" spans="1:15" x14ac:dyDescent="0.2">
      <c r="C20" s="39"/>
      <c r="D20" s="39"/>
      <c r="E20" s="39"/>
      <c r="F20" s="39"/>
      <c r="G20" s="39"/>
      <c r="H20" s="38"/>
      <c r="I20" s="39"/>
      <c r="J20" s="38"/>
      <c r="K20" s="39"/>
      <c r="L20" s="38"/>
      <c r="M20" s="39"/>
      <c r="N20" s="39"/>
    </row>
    <row r="21" spans="1:15" x14ac:dyDescent="0.2">
      <c r="A21" s="10" t="s">
        <v>18</v>
      </c>
      <c r="B21" s="11"/>
      <c r="C21" s="30">
        <f>SUM(C19)</f>
        <v>50832.4</v>
      </c>
      <c r="D21" s="30">
        <f t="shared" ref="D21:N21" si="2">SUM(D19)</f>
        <v>4064.14</v>
      </c>
      <c r="E21" s="30">
        <f t="shared" si="2"/>
        <v>54896.54</v>
      </c>
      <c r="F21" s="30">
        <f t="shared" si="2"/>
        <v>25297.94</v>
      </c>
      <c r="G21" s="30">
        <f t="shared" si="2"/>
        <v>25297.94</v>
      </c>
      <c r="H21" s="30">
        <f>100*G21/E21</f>
        <v>46.082940746356691</v>
      </c>
      <c r="I21" s="30">
        <f t="shared" si="2"/>
        <v>25201.14</v>
      </c>
      <c r="J21" s="30">
        <f>100*I21/E21</f>
        <v>45.906609050406452</v>
      </c>
      <c r="K21" s="30">
        <f t="shared" si="2"/>
        <v>25201.14</v>
      </c>
      <c r="L21" s="30">
        <f>100*K21/I21</f>
        <v>100</v>
      </c>
      <c r="M21" s="30">
        <f t="shared" si="2"/>
        <v>0</v>
      </c>
      <c r="N21" s="30">
        <f t="shared" si="2"/>
        <v>29695.4</v>
      </c>
    </row>
    <row r="23" spans="1:15" x14ac:dyDescent="0.2">
      <c r="A23" s="13"/>
      <c r="B23" s="12" t="s">
        <v>19</v>
      </c>
      <c r="C23" s="12">
        <f>SUM(C17,C21)</f>
        <v>5149247.47</v>
      </c>
      <c r="D23" s="12">
        <f t="shared" ref="D23:N23" si="3">SUM(D17,D21)</f>
        <v>1630366.5999999999</v>
      </c>
      <c r="E23" s="12">
        <f t="shared" si="3"/>
        <v>6779614.0700000003</v>
      </c>
      <c r="F23" s="12">
        <f t="shared" si="3"/>
        <v>5918123.2400000012</v>
      </c>
      <c r="G23" s="12">
        <f>SUM(G17,G21)</f>
        <v>5843136.0300000012</v>
      </c>
      <c r="H23" s="12">
        <f>100*G23/E23</f>
        <v>86.186853258448096</v>
      </c>
      <c r="I23" s="12">
        <f t="shared" si="3"/>
        <v>5407199.9699999997</v>
      </c>
      <c r="J23" s="12">
        <f>100*I23/E23</f>
        <v>79.756751847085596</v>
      </c>
      <c r="K23" s="12">
        <f t="shared" si="3"/>
        <v>5399299.8500000006</v>
      </c>
      <c r="L23" s="12">
        <f>100*K23/I23</f>
        <v>99.853896285622298</v>
      </c>
      <c r="M23" s="12">
        <f t="shared" si="3"/>
        <v>7900.12</v>
      </c>
      <c r="N23" s="12">
        <f t="shared" si="3"/>
        <v>1372414.0999999999</v>
      </c>
    </row>
    <row r="24" spans="1:15" x14ac:dyDescent="0.2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6" spans="1:15" ht="15" x14ac:dyDescent="0.2">
      <c r="A26" s="15" t="s">
        <v>35</v>
      </c>
    </row>
    <row r="27" spans="1:15" ht="11.25" customHeight="1" x14ac:dyDescent="0.2">
      <c r="A27" s="15"/>
    </row>
    <row r="29" spans="1:15" s="17" customFormat="1" ht="22.5" x14ac:dyDescent="0.2">
      <c r="A29" s="16" t="s">
        <v>20</v>
      </c>
      <c r="B29" s="8" t="s">
        <v>0</v>
      </c>
      <c r="C29" s="8" t="s">
        <v>21</v>
      </c>
      <c r="D29" s="8" t="s">
        <v>2</v>
      </c>
      <c r="E29" s="8" t="s">
        <v>22</v>
      </c>
      <c r="F29" s="8" t="s">
        <v>23</v>
      </c>
      <c r="G29" s="8" t="s">
        <v>24</v>
      </c>
      <c r="H29" s="8" t="s">
        <v>25</v>
      </c>
      <c r="I29" s="8" t="s">
        <v>26</v>
      </c>
      <c r="J29" s="8" t="s">
        <v>27</v>
      </c>
      <c r="K29" s="8" t="s">
        <v>28</v>
      </c>
      <c r="L29" s="8" t="s">
        <v>29</v>
      </c>
      <c r="M29" s="8" t="s">
        <v>12</v>
      </c>
    </row>
    <row r="30" spans="1:15" x14ac:dyDescent="0.2">
      <c r="A30" s="18"/>
    </row>
    <row r="31" spans="1:15" x14ac:dyDescent="0.2">
      <c r="A31" s="19">
        <v>3</v>
      </c>
      <c r="B31" s="20" t="s">
        <v>30</v>
      </c>
      <c r="C31" s="33">
        <v>0</v>
      </c>
      <c r="D31" s="33">
        <v>0</v>
      </c>
      <c r="E31" s="33">
        <v>0</v>
      </c>
      <c r="F31" s="33">
        <v>2267.86</v>
      </c>
      <c r="G31" s="33">
        <v>0</v>
      </c>
      <c r="H31" s="33">
        <v>2267.86</v>
      </c>
      <c r="I31" s="33">
        <v>0</v>
      </c>
      <c r="J31" s="33">
        <v>2267.86</v>
      </c>
      <c r="K31" s="33">
        <v>100</v>
      </c>
      <c r="L31" s="33">
        <v>0</v>
      </c>
      <c r="M31" s="33">
        <v>2267.86</v>
      </c>
      <c r="O31" s="1"/>
    </row>
    <row r="32" spans="1:15" x14ac:dyDescent="0.2">
      <c r="A32" s="23"/>
      <c r="C32" s="33"/>
      <c r="D32" s="33"/>
      <c r="E32" s="33"/>
      <c r="F32" s="35"/>
      <c r="G32" s="33"/>
      <c r="H32" s="35"/>
      <c r="I32" s="33"/>
      <c r="J32" s="35"/>
      <c r="K32" s="33"/>
      <c r="L32" s="33"/>
      <c r="M32" s="35"/>
    </row>
    <row r="33" spans="1:15" x14ac:dyDescent="0.2">
      <c r="A33" s="19">
        <v>4</v>
      </c>
      <c r="B33" s="20" t="s">
        <v>31</v>
      </c>
      <c r="C33" s="33">
        <v>5098415.07</v>
      </c>
      <c r="D33" s="33">
        <v>0</v>
      </c>
      <c r="E33" s="33">
        <v>5098415.07</v>
      </c>
      <c r="F33" s="33">
        <v>5098420</v>
      </c>
      <c r="G33" s="33">
        <v>100.00009669671715</v>
      </c>
      <c r="H33" s="33">
        <v>5098420</v>
      </c>
      <c r="I33" s="33">
        <v>0</v>
      </c>
      <c r="J33" s="33">
        <v>5098420</v>
      </c>
      <c r="K33" s="33">
        <f>100*J33/F33</f>
        <v>100</v>
      </c>
      <c r="L33" s="33">
        <v>0</v>
      </c>
      <c r="M33" s="35">
        <v>4.93</v>
      </c>
      <c r="N33" s="1"/>
      <c r="O33" s="1"/>
    </row>
    <row r="34" spans="1:15" x14ac:dyDescent="0.2">
      <c r="A34" s="29"/>
      <c r="C34" s="33"/>
      <c r="D34" s="33"/>
      <c r="E34" s="33"/>
      <c r="F34" s="35"/>
      <c r="G34" s="33"/>
      <c r="H34" s="35"/>
      <c r="I34" s="33"/>
      <c r="J34" s="35"/>
      <c r="K34" s="33"/>
      <c r="L34" s="33"/>
      <c r="M34" s="35"/>
      <c r="N34" s="1"/>
      <c r="O34" s="1"/>
    </row>
    <row r="35" spans="1:15" x14ac:dyDescent="0.2">
      <c r="A35" s="19">
        <v>5</v>
      </c>
      <c r="B35" s="20" t="s">
        <v>37</v>
      </c>
      <c r="C35" s="33">
        <v>0</v>
      </c>
      <c r="D35" s="33">
        <v>0</v>
      </c>
      <c r="E35" s="33">
        <v>0</v>
      </c>
      <c r="F35" s="33">
        <v>69284.27</v>
      </c>
      <c r="G35" s="33">
        <v>0</v>
      </c>
      <c r="H35" s="33">
        <v>64869.63</v>
      </c>
      <c r="I35" s="33">
        <v>0</v>
      </c>
      <c r="J35" s="33">
        <v>64869.63</v>
      </c>
      <c r="K35" s="33">
        <f>100*J35/F35</f>
        <v>93.62822181715994</v>
      </c>
      <c r="L35" s="33">
        <v>4414.6400000000003</v>
      </c>
      <c r="M35" s="33">
        <v>69284.27</v>
      </c>
      <c r="N35" s="1"/>
      <c r="O35" s="1"/>
    </row>
    <row r="36" spans="1:15" x14ac:dyDescent="0.2">
      <c r="A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5" x14ac:dyDescent="0.2">
      <c r="A37" s="46" t="s">
        <v>16</v>
      </c>
      <c r="B37" s="21"/>
      <c r="C37" s="30">
        <f>SUM(C31:C35)</f>
        <v>5098415.07</v>
      </c>
      <c r="D37" s="30">
        <f t="shared" ref="D37:M37" si="4">SUM(D31:D35)</f>
        <v>0</v>
      </c>
      <c r="E37" s="30">
        <f t="shared" si="4"/>
        <v>5098415.07</v>
      </c>
      <c r="F37" s="30">
        <f t="shared" si="4"/>
        <v>5169972.13</v>
      </c>
      <c r="G37" s="30">
        <f>100*F37/E37</f>
        <v>101.40351577926745</v>
      </c>
      <c r="H37" s="30">
        <f t="shared" si="4"/>
        <v>5165557.49</v>
      </c>
      <c r="I37" s="30">
        <f t="shared" si="4"/>
        <v>0</v>
      </c>
      <c r="J37" s="30">
        <f t="shared" si="4"/>
        <v>5165557.49</v>
      </c>
      <c r="K37" s="30">
        <f>100*J37/F37</f>
        <v>99.914609984560983</v>
      </c>
      <c r="L37" s="30">
        <f t="shared" si="4"/>
        <v>4414.6400000000003</v>
      </c>
      <c r="M37" s="30">
        <f t="shared" si="4"/>
        <v>71557.06</v>
      </c>
    </row>
    <row r="38" spans="1:15" x14ac:dyDescent="0.2">
      <c r="A38" s="2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x14ac:dyDescent="0.2">
      <c r="A39" s="19">
        <v>7</v>
      </c>
      <c r="B39" s="20" t="s">
        <v>32</v>
      </c>
      <c r="C39" s="33">
        <v>50832.4</v>
      </c>
      <c r="D39" s="33">
        <v>0</v>
      </c>
      <c r="E39" s="33">
        <v>50832.4</v>
      </c>
      <c r="F39" s="33">
        <v>50830</v>
      </c>
      <c r="G39" s="33">
        <f>100*F39/E39</f>
        <v>99.995278601836617</v>
      </c>
      <c r="H39" s="33">
        <v>50830</v>
      </c>
      <c r="I39" s="33">
        <v>0</v>
      </c>
      <c r="J39" s="33">
        <v>50830</v>
      </c>
      <c r="K39" s="33">
        <f>100*J39/F39</f>
        <v>100</v>
      </c>
      <c r="L39" s="33">
        <v>0</v>
      </c>
      <c r="M39" s="33">
        <v>-2.4</v>
      </c>
      <c r="N39" s="1"/>
    </row>
    <row r="40" spans="1:15" x14ac:dyDescent="0.2">
      <c r="A40" s="2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5" x14ac:dyDescent="0.2">
      <c r="A41" s="19">
        <v>8</v>
      </c>
      <c r="B41" s="20" t="s">
        <v>33</v>
      </c>
      <c r="C41" s="33">
        <v>0</v>
      </c>
      <c r="D41" s="33">
        <v>1630366.6</v>
      </c>
      <c r="E41" s="33">
        <v>1630366.6</v>
      </c>
      <c r="F41" s="33">
        <v>0</v>
      </c>
      <c r="G41" s="33"/>
      <c r="H41" s="33">
        <v>0</v>
      </c>
      <c r="I41" s="33">
        <v>0</v>
      </c>
      <c r="J41" s="33">
        <v>0</v>
      </c>
      <c r="K41" s="33"/>
      <c r="L41" s="33">
        <v>0</v>
      </c>
      <c r="M41" s="33">
        <v>-1630366.6</v>
      </c>
      <c r="O41" s="1"/>
    </row>
    <row r="42" spans="1:15" x14ac:dyDescent="0.2">
      <c r="A42" s="23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1:15" x14ac:dyDescent="0.2">
      <c r="A43" s="46" t="s">
        <v>18</v>
      </c>
      <c r="B43" s="21"/>
      <c r="C43" s="30">
        <f>SUM(C39:C41)</f>
        <v>50832.4</v>
      </c>
      <c r="D43" s="30">
        <f t="shared" ref="D43:M43" si="5">SUM(D39:D41)</f>
        <v>1630366.6</v>
      </c>
      <c r="E43" s="30">
        <f t="shared" si="5"/>
        <v>1681199</v>
      </c>
      <c r="F43" s="30">
        <f t="shared" si="5"/>
        <v>50830</v>
      </c>
      <c r="G43" s="30">
        <f>100*F43/E43</f>
        <v>3.0234374395892454</v>
      </c>
      <c r="H43" s="30">
        <f t="shared" si="5"/>
        <v>50830</v>
      </c>
      <c r="I43" s="30">
        <f t="shared" si="5"/>
        <v>0</v>
      </c>
      <c r="J43" s="30">
        <f t="shared" si="5"/>
        <v>50830</v>
      </c>
      <c r="K43" s="30">
        <f>100*J43/F43</f>
        <v>100</v>
      </c>
      <c r="L43" s="30">
        <f t="shared" si="5"/>
        <v>0</v>
      </c>
      <c r="M43" s="30">
        <f t="shared" si="5"/>
        <v>-1630369</v>
      </c>
    </row>
    <row r="44" spans="1:15" x14ac:dyDescent="0.2">
      <c r="A44" s="23"/>
    </row>
    <row r="45" spans="1:15" x14ac:dyDescent="0.2">
      <c r="A45" s="22"/>
      <c r="B45" s="22" t="s">
        <v>19</v>
      </c>
      <c r="C45" s="12">
        <f>SUM(C37,C43)</f>
        <v>5149247.4700000007</v>
      </c>
      <c r="D45" s="12">
        <f t="shared" ref="D45:M45" si="6">SUM(D37,D43)</f>
        <v>1630366.6</v>
      </c>
      <c r="E45" s="12">
        <f t="shared" si="6"/>
        <v>6779614.0700000003</v>
      </c>
      <c r="F45" s="12">
        <f t="shared" si="6"/>
        <v>5220802.13</v>
      </c>
      <c r="G45" s="12">
        <f>100*F45/E45</f>
        <v>77.007364668472931</v>
      </c>
      <c r="H45" s="12">
        <f t="shared" si="6"/>
        <v>5216387.49</v>
      </c>
      <c r="I45" s="12">
        <f t="shared" si="6"/>
        <v>0</v>
      </c>
      <c r="J45" s="12">
        <f t="shared" si="6"/>
        <v>5216387.49</v>
      </c>
      <c r="K45" s="12">
        <f>100*J45/F45</f>
        <v>99.915441346174902</v>
      </c>
      <c r="L45" s="12">
        <f t="shared" si="6"/>
        <v>4414.6400000000003</v>
      </c>
      <c r="M45" s="12">
        <f t="shared" si="6"/>
        <v>-1558811.94</v>
      </c>
    </row>
  </sheetData>
  <mergeCells count="2">
    <mergeCell ref="A1:N1"/>
    <mergeCell ref="A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ignoredErrors>
    <ignoredError sqref="H17:L17 H21:L21 H23:L23 G37:K37 G43:K43 G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54DE-F48E-4A6F-A383-B44DF5E6F0A3}">
  <sheetPr>
    <pageSetUpPr fitToPage="1"/>
  </sheetPr>
  <dimension ref="A1:O45"/>
  <sheetViews>
    <sheetView topLeftCell="D3" workbookViewId="0">
      <selection activeCell="K45" sqref="K45"/>
    </sheetView>
  </sheetViews>
  <sheetFormatPr baseColWidth="10" defaultRowHeight="11.25" x14ac:dyDescent="0.2"/>
  <cols>
    <col min="1" max="1" width="11" style="6" customWidth="1"/>
    <col min="2" max="2" width="34.7109375" style="2" bestFit="1" customWidth="1"/>
    <col min="3" max="3" width="10.42578125" style="2" bestFit="1" customWidth="1"/>
    <col min="4" max="4" width="12.85546875" style="2" bestFit="1" customWidth="1"/>
    <col min="5" max="5" width="10.42578125" style="2" bestFit="1" customWidth="1"/>
    <col min="6" max="6" width="10.5703125" style="2" customWidth="1"/>
    <col min="7" max="7" width="14" style="2" bestFit="1" customWidth="1"/>
    <col min="8" max="8" width="10" style="2" customWidth="1"/>
    <col min="9" max="9" width="11.5703125" style="2" bestFit="1" customWidth="1"/>
    <col min="10" max="10" width="10.85546875" style="2" customWidth="1"/>
    <col min="11" max="11" width="10" style="2" bestFit="1" customWidth="1"/>
    <col min="12" max="12" width="9" style="2" bestFit="1" customWidth="1"/>
    <col min="13" max="13" width="10.5703125" style="2" bestFit="1" customWidth="1"/>
    <col min="14" max="14" width="10" style="2" bestFit="1" customWidth="1"/>
    <col min="15" max="16384" width="11.42578125" style="2"/>
  </cols>
  <sheetData>
    <row r="1" spans="1:14" ht="15" x14ac:dyDescent="0.2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E2" s="24"/>
    </row>
    <row r="3" spans="1:14" ht="15" x14ac:dyDescent="0.2">
      <c r="A3" s="48" t="s">
        <v>40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1.25" customHeight="1" x14ac:dyDescent="0.2">
      <c r="A4" s="14"/>
      <c r="B4" s="4"/>
      <c r="C4" s="3"/>
      <c r="D4" s="1"/>
      <c r="E4" s="25"/>
    </row>
    <row r="5" spans="1:14" x14ac:dyDescent="0.2">
      <c r="E5" s="26"/>
    </row>
    <row r="6" spans="1:14" ht="15" x14ac:dyDescent="0.2">
      <c r="A6" s="14" t="s">
        <v>34</v>
      </c>
      <c r="B6" s="4"/>
      <c r="C6" s="3"/>
      <c r="D6" s="1"/>
      <c r="E6" s="25"/>
    </row>
    <row r="7" spans="1:14" ht="11.25" customHeight="1" x14ac:dyDescent="0.2">
      <c r="A7" s="14"/>
      <c r="B7" s="4"/>
      <c r="C7" s="3"/>
      <c r="D7" s="1"/>
      <c r="E7" s="25"/>
    </row>
    <row r="9" spans="1:14" s="5" customFormat="1" ht="22.5" x14ac:dyDescent="0.2">
      <c r="A9" s="7" t="s">
        <v>20</v>
      </c>
      <c r="B9" s="8" t="s">
        <v>0</v>
      </c>
      <c r="C9" s="8" t="s">
        <v>1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8" t="s">
        <v>9</v>
      </c>
      <c r="L9" s="8" t="s">
        <v>10</v>
      </c>
      <c r="M9" s="8" t="s">
        <v>11</v>
      </c>
      <c r="N9" s="8" t="s">
        <v>12</v>
      </c>
    </row>
    <row r="11" spans="1:14" x14ac:dyDescent="0.2">
      <c r="A11" s="44">
        <v>1</v>
      </c>
      <c r="B11" s="9" t="s">
        <v>13</v>
      </c>
      <c r="C11" s="33">
        <v>4365458.34</v>
      </c>
      <c r="D11" s="33">
        <v>9123.89</v>
      </c>
      <c r="E11" s="33">
        <v>4374582.2300000004</v>
      </c>
      <c r="F11" s="33">
        <v>3731571.65</v>
      </c>
      <c r="G11" s="33">
        <v>3727651.65</v>
      </c>
      <c r="H11" s="40">
        <f t="shared" ref="H11:H15" si="0">100*G11/E11</f>
        <v>85.211603166046771</v>
      </c>
      <c r="I11" s="33">
        <v>2587640.2799999998</v>
      </c>
      <c r="J11" s="33">
        <f>100*I11/E11</f>
        <v>59.15171195673237</v>
      </c>
      <c r="K11" s="33">
        <v>2587640.2799999998</v>
      </c>
      <c r="L11" s="33">
        <f>100*K11/I11</f>
        <v>100</v>
      </c>
      <c r="M11" s="33">
        <v>0</v>
      </c>
      <c r="N11" s="33">
        <v>1786941.95</v>
      </c>
    </row>
    <row r="12" spans="1:14" x14ac:dyDescent="0.2">
      <c r="A12" s="45"/>
      <c r="B12" s="3"/>
      <c r="C12" s="34"/>
      <c r="D12" s="34"/>
      <c r="E12" s="34"/>
      <c r="F12" s="34"/>
      <c r="G12" s="34"/>
      <c r="H12" s="35"/>
      <c r="I12" s="34"/>
      <c r="J12" s="33"/>
      <c r="K12" s="34"/>
      <c r="L12" s="33"/>
      <c r="M12" s="34"/>
      <c r="N12" s="34"/>
    </row>
    <row r="13" spans="1:14" x14ac:dyDescent="0.2">
      <c r="A13" s="44">
        <v>2</v>
      </c>
      <c r="B13" s="9" t="s">
        <v>14</v>
      </c>
      <c r="C13" s="33">
        <v>695148.89</v>
      </c>
      <c r="D13" s="33">
        <v>138003</v>
      </c>
      <c r="E13" s="33">
        <v>833151.89</v>
      </c>
      <c r="F13" s="33">
        <v>542115.06000000006</v>
      </c>
      <c r="G13" s="33">
        <v>523305.46</v>
      </c>
      <c r="H13" s="40">
        <f t="shared" si="0"/>
        <v>62.810331018993423</v>
      </c>
      <c r="I13" s="33">
        <v>282039.59000000003</v>
      </c>
      <c r="J13" s="33">
        <f>100*I13/E13</f>
        <v>33.852121490116289</v>
      </c>
      <c r="K13" s="33">
        <v>282039.59000000003</v>
      </c>
      <c r="L13" s="33">
        <f>100*K13/I13</f>
        <v>100</v>
      </c>
      <c r="M13" s="33">
        <v>0</v>
      </c>
      <c r="N13" s="33">
        <v>551112.30000000005</v>
      </c>
    </row>
    <row r="14" spans="1:14" x14ac:dyDescent="0.2">
      <c r="A14" s="45"/>
      <c r="B14" s="3"/>
      <c r="C14" s="34"/>
      <c r="D14" s="34"/>
      <c r="E14" s="34"/>
      <c r="F14" s="34"/>
      <c r="G14" s="34"/>
      <c r="H14" s="35"/>
      <c r="I14" s="34"/>
      <c r="J14" s="33"/>
      <c r="K14" s="34"/>
      <c r="L14" s="33"/>
      <c r="M14" s="34"/>
      <c r="N14" s="34"/>
    </row>
    <row r="15" spans="1:14" x14ac:dyDescent="0.2">
      <c r="A15" s="44">
        <v>4</v>
      </c>
      <c r="B15" s="9" t="s">
        <v>15</v>
      </c>
      <c r="C15" s="33">
        <v>37807.839999999997</v>
      </c>
      <c r="D15" s="33">
        <v>1479175.57</v>
      </c>
      <c r="E15" s="33">
        <v>1516983.41</v>
      </c>
      <c r="F15" s="33">
        <v>1498864.32</v>
      </c>
      <c r="G15" s="33">
        <v>1498864.32</v>
      </c>
      <c r="H15" s="40">
        <f t="shared" si="0"/>
        <v>98.80558416917691</v>
      </c>
      <c r="I15" s="33">
        <v>1468170.02</v>
      </c>
      <c r="J15" s="33">
        <f>100*I15/E15</f>
        <v>96.782206734877875</v>
      </c>
      <c r="K15" s="33">
        <v>1468170.02</v>
      </c>
      <c r="L15" s="33">
        <f>100*K15/I15</f>
        <v>100</v>
      </c>
      <c r="M15" s="33">
        <v>0</v>
      </c>
      <c r="N15" s="33">
        <v>48813.39</v>
      </c>
    </row>
    <row r="16" spans="1:14" x14ac:dyDescent="0.2">
      <c r="A16" s="45"/>
      <c r="C16" s="31"/>
      <c r="D16" s="31"/>
      <c r="E16" s="31"/>
      <c r="F16" s="31"/>
      <c r="G16" s="31"/>
      <c r="H16" s="32"/>
      <c r="I16" s="31"/>
      <c r="J16" s="32"/>
      <c r="K16" s="31"/>
      <c r="L16" s="32"/>
      <c r="M16" s="31"/>
      <c r="N16" s="31"/>
    </row>
    <row r="17" spans="1:15" x14ac:dyDescent="0.2">
      <c r="A17" s="43" t="s">
        <v>16</v>
      </c>
      <c r="B17" s="11"/>
      <c r="C17" s="30">
        <f>SUM(C11:C15)</f>
        <v>5098415.0699999994</v>
      </c>
      <c r="D17" s="30">
        <f t="shared" ref="D17:N17" si="1">SUM(D11:D15)</f>
        <v>1626302.46</v>
      </c>
      <c r="E17" s="30">
        <f t="shared" si="1"/>
        <v>6724717.5300000003</v>
      </c>
      <c r="F17" s="30">
        <f t="shared" si="1"/>
        <v>5772551.0300000003</v>
      </c>
      <c r="G17" s="30">
        <f t="shared" si="1"/>
        <v>5749821.4300000006</v>
      </c>
      <c r="H17" s="30">
        <f>100*G17/E17</f>
        <v>85.502794791739021</v>
      </c>
      <c r="I17" s="30">
        <f t="shared" si="1"/>
        <v>4337849.8899999997</v>
      </c>
      <c r="J17" s="30">
        <f>100*I17/E17</f>
        <v>64.506053535307373</v>
      </c>
      <c r="K17" s="30">
        <f t="shared" si="1"/>
        <v>4337849.8899999997</v>
      </c>
      <c r="L17" s="30">
        <f>100*K17/I17</f>
        <v>100</v>
      </c>
      <c r="M17" s="30">
        <f t="shared" si="1"/>
        <v>0</v>
      </c>
      <c r="N17" s="30">
        <f t="shared" si="1"/>
        <v>2386867.64</v>
      </c>
    </row>
    <row r="18" spans="1:15" x14ac:dyDescent="0.2">
      <c r="A18" s="45"/>
      <c r="C18" s="36"/>
      <c r="D18" s="36"/>
      <c r="E18" s="36"/>
      <c r="F18" s="36"/>
      <c r="G18" s="36"/>
      <c r="H18" s="37"/>
      <c r="I18" s="36"/>
      <c r="J18" s="37"/>
      <c r="K18" s="36"/>
      <c r="L18" s="37"/>
      <c r="M18" s="36"/>
      <c r="N18" s="36"/>
    </row>
    <row r="19" spans="1:15" x14ac:dyDescent="0.2">
      <c r="A19" s="44">
        <v>6</v>
      </c>
      <c r="B19" s="9" t="s">
        <v>17</v>
      </c>
      <c r="C19" s="33">
        <v>50832.4</v>
      </c>
      <c r="D19" s="33">
        <v>4064.14</v>
      </c>
      <c r="E19" s="33">
        <v>54896.54</v>
      </c>
      <c r="F19" s="33">
        <v>25297.94</v>
      </c>
      <c r="G19" s="33">
        <v>25297.94</v>
      </c>
      <c r="H19" s="33">
        <f>100*G19/E19</f>
        <v>46.082940746356691</v>
      </c>
      <c r="I19" s="33">
        <v>24331.67</v>
      </c>
      <c r="J19" s="33">
        <f>100*I19/E19</f>
        <v>44.322775169436909</v>
      </c>
      <c r="K19" s="33">
        <v>24331.67</v>
      </c>
      <c r="L19" s="33">
        <f>100*K19/I19</f>
        <v>100.00000000000001</v>
      </c>
      <c r="M19" s="33">
        <v>0</v>
      </c>
      <c r="N19" s="33">
        <v>30564.87</v>
      </c>
    </row>
    <row r="20" spans="1:15" x14ac:dyDescent="0.2">
      <c r="C20" s="39"/>
      <c r="D20" s="39"/>
      <c r="E20" s="39"/>
      <c r="F20" s="39"/>
      <c r="G20" s="39"/>
      <c r="H20" s="38"/>
      <c r="I20" s="39"/>
      <c r="J20" s="38"/>
      <c r="K20" s="39"/>
      <c r="L20" s="38"/>
      <c r="M20" s="39"/>
      <c r="N20" s="39"/>
    </row>
    <row r="21" spans="1:15" x14ac:dyDescent="0.2">
      <c r="A21" s="10" t="s">
        <v>18</v>
      </c>
      <c r="B21" s="11"/>
      <c r="C21" s="30">
        <f>SUM(C19)</f>
        <v>50832.4</v>
      </c>
      <c r="D21" s="30">
        <f t="shared" ref="D21:N21" si="2">SUM(D19)</f>
        <v>4064.14</v>
      </c>
      <c r="E21" s="30">
        <f t="shared" si="2"/>
        <v>54896.54</v>
      </c>
      <c r="F21" s="30">
        <f t="shared" si="2"/>
        <v>25297.94</v>
      </c>
      <c r="G21" s="30">
        <f t="shared" si="2"/>
        <v>25297.94</v>
      </c>
      <c r="H21" s="30">
        <f>100*G21/E21</f>
        <v>46.082940746356691</v>
      </c>
      <c r="I21" s="30">
        <f t="shared" si="2"/>
        <v>24331.67</v>
      </c>
      <c r="J21" s="30">
        <f>100*I21/E21</f>
        <v>44.322775169436909</v>
      </c>
      <c r="K21" s="30">
        <f t="shared" si="2"/>
        <v>24331.67</v>
      </c>
      <c r="L21" s="30">
        <f>100*K21/I21</f>
        <v>100.00000000000001</v>
      </c>
      <c r="M21" s="30">
        <f t="shared" si="2"/>
        <v>0</v>
      </c>
      <c r="N21" s="30">
        <f t="shared" si="2"/>
        <v>30564.87</v>
      </c>
    </row>
    <row r="23" spans="1:15" x14ac:dyDescent="0.2">
      <c r="A23" s="13"/>
      <c r="B23" s="12" t="s">
        <v>19</v>
      </c>
      <c r="C23" s="12">
        <f>SUM(C17,C21)</f>
        <v>5149247.47</v>
      </c>
      <c r="D23" s="12">
        <f t="shared" ref="D23:N23" si="3">SUM(D17,D21)</f>
        <v>1630366.5999999999</v>
      </c>
      <c r="E23" s="12">
        <f t="shared" si="3"/>
        <v>6779614.0700000003</v>
      </c>
      <c r="F23" s="12">
        <f t="shared" si="3"/>
        <v>5797848.9700000007</v>
      </c>
      <c r="G23" s="12">
        <f>SUM(G17,G21)</f>
        <v>5775119.370000001</v>
      </c>
      <c r="H23" s="12">
        <f>100*G23/E23</f>
        <v>85.183600576249333</v>
      </c>
      <c r="I23" s="12">
        <f t="shared" si="3"/>
        <v>4362181.5599999996</v>
      </c>
      <c r="J23" s="12">
        <f>100*I23/E23</f>
        <v>64.342623561756795</v>
      </c>
      <c r="K23" s="12">
        <f t="shared" si="3"/>
        <v>4362181.5599999996</v>
      </c>
      <c r="L23" s="12">
        <f>100*K23/I23</f>
        <v>100</v>
      </c>
      <c r="M23" s="12">
        <f t="shared" si="3"/>
        <v>0</v>
      </c>
      <c r="N23" s="12">
        <f t="shared" si="3"/>
        <v>2417432.5100000002</v>
      </c>
    </row>
    <row r="24" spans="1:15" x14ac:dyDescent="0.2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6" spans="1:15" ht="15" x14ac:dyDescent="0.2">
      <c r="A26" s="15" t="s">
        <v>35</v>
      </c>
    </row>
    <row r="27" spans="1:15" ht="11.25" customHeight="1" x14ac:dyDescent="0.2">
      <c r="A27" s="15"/>
    </row>
    <row r="29" spans="1:15" s="17" customFormat="1" ht="22.5" x14ac:dyDescent="0.2">
      <c r="A29" s="16" t="s">
        <v>20</v>
      </c>
      <c r="B29" s="8" t="s">
        <v>0</v>
      </c>
      <c r="C29" s="8" t="s">
        <v>21</v>
      </c>
      <c r="D29" s="8" t="s">
        <v>2</v>
      </c>
      <c r="E29" s="8" t="s">
        <v>22</v>
      </c>
      <c r="F29" s="8" t="s">
        <v>23</v>
      </c>
      <c r="G29" s="8" t="s">
        <v>24</v>
      </c>
      <c r="H29" s="8" t="s">
        <v>25</v>
      </c>
      <c r="I29" s="8" t="s">
        <v>26</v>
      </c>
      <c r="J29" s="8" t="s">
        <v>27</v>
      </c>
      <c r="K29" s="8" t="s">
        <v>28</v>
      </c>
      <c r="L29" s="8" t="s">
        <v>29</v>
      </c>
      <c r="M29" s="8" t="s">
        <v>12</v>
      </c>
    </row>
    <row r="30" spans="1:15" x14ac:dyDescent="0.2">
      <c r="A30" s="18"/>
    </row>
    <row r="31" spans="1:15" x14ac:dyDescent="0.2">
      <c r="A31" s="19">
        <v>3</v>
      </c>
      <c r="B31" s="20" t="s">
        <v>30</v>
      </c>
      <c r="C31" s="33">
        <v>0</v>
      </c>
      <c r="D31" s="33">
        <v>0</v>
      </c>
      <c r="E31" s="33">
        <v>0</v>
      </c>
      <c r="F31" s="33">
        <v>656.62</v>
      </c>
      <c r="G31" s="33">
        <v>0</v>
      </c>
      <c r="H31" s="33">
        <v>656.62</v>
      </c>
      <c r="I31" s="33">
        <v>0</v>
      </c>
      <c r="J31" s="33">
        <v>656.62</v>
      </c>
      <c r="K31" s="33">
        <v>100</v>
      </c>
      <c r="L31" s="33">
        <v>0</v>
      </c>
      <c r="M31" s="33">
        <v>656.62</v>
      </c>
      <c r="O31" s="1"/>
    </row>
    <row r="32" spans="1:15" x14ac:dyDescent="0.2">
      <c r="A32" s="2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5" x14ac:dyDescent="0.2">
      <c r="A33" s="19">
        <v>4</v>
      </c>
      <c r="B33" s="20" t="s">
        <v>31</v>
      </c>
      <c r="C33" s="33">
        <v>5098415.07</v>
      </c>
      <c r="D33" s="33">
        <v>0</v>
      </c>
      <c r="E33" s="33">
        <v>5098415.07</v>
      </c>
      <c r="F33" s="33">
        <v>5098420</v>
      </c>
      <c r="G33" s="33">
        <v>100.00009669671715</v>
      </c>
      <c r="H33" s="33">
        <v>5098420</v>
      </c>
      <c r="I33" s="33">
        <v>0</v>
      </c>
      <c r="J33" s="33">
        <v>5098420</v>
      </c>
      <c r="K33" s="33">
        <f>100*J33/F33</f>
        <v>100</v>
      </c>
      <c r="L33" s="33">
        <v>0</v>
      </c>
      <c r="M33" s="33">
        <v>4.93</v>
      </c>
      <c r="N33" s="1"/>
      <c r="O33" s="1"/>
    </row>
    <row r="34" spans="1:15" x14ac:dyDescent="0.2">
      <c r="A34" s="29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"/>
      <c r="O34" s="1"/>
    </row>
    <row r="35" spans="1:15" x14ac:dyDescent="0.2">
      <c r="A35" s="19">
        <v>5</v>
      </c>
      <c r="B35" s="20" t="s">
        <v>37</v>
      </c>
      <c r="C35" s="33">
        <v>0</v>
      </c>
      <c r="D35" s="33">
        <v>0</v>
      </c>
      <c r="E35" s="33">
        <v>0</v>
      </c>
      <c r="F35" s="33">
        <v>45606.65</v>
      </c>
      <c r="G35" s="33">
        <v>0</v>
      </c>
      <c r="H35" s="33">
        <v>45606.65</v>
      </c>
      <c r="I35" s="33">
        <v>0</v>
      </c>
      <c r="J35" s="33">
        <v>45606.65</v>
      </c>
      <c r="K35" s="33">
        <f>100*J35/F35</f>
        <v>100</v>
      </c>
      <c r="L35" s="33">
        <v>0</v>
      </c>
      <c r="M35" s="33">
        <v>45606.65</v>
      </c>
      <c r="N35" s="1"/>
      <c r="O35" s="1"/>
    </row>
    <row r="36" spans="1:15" x14ac:dyDescent="0.2">
      <c r="A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5" x14ac:dyDescent="0.2">
      <c r="A37" s="46" t="s">
        <v>16</v>
      </c>
      <c r="B37" s="21"/>
      <c r="C37" s="30">
        <f>SUM(C31:C35)</f>
        <v>5098415.07</v>
      </c>
      <c r="D37" s="30">
        <f t="shared" ref="D37:M37" si="4">SUM(D31:D35)</f>
        <v>0</v>
      </c>
      <c r="E37" s="30">
        <f t="shared" si="4"/>
        <v>5098415.07</v>
      </c>
      <c r="F37" s="30">
        <f t="shared" si="4"/>
        <v>5144683.2700000005</v>
      </c>
      <c r="G37" s="30">
        <f>100*F37/E37</f>
        <v>100.90750163265935</v>
      </c>
      <c r="H37" s="30">
        <f t="shared" si="4"/>
        <v>5144683.2700000005</v>
      </c>
      <c r="I37" s="30">
        <f t="shared" si="4"/>
        <v>0</v>
      </c>
      <c r="J37" s="30">
        <f t="shared" si="4"/>
        <v>5144683.2700000005</v>
      </c>
      <c r="K37" s="30">
        <f>100*J37/F37</f>
        <v>100</v>
      </c>
      <c r="L37" s="30">
        <f t="shared" si="4"/>
        <v>0</v>
      </c>
      <c r="M37" s="30">
        <f t="shared" si="4"/>
        <v>46268.200000000004</v>
      </c>
    </row>
    <row r="38" spans="1:15" x14ac:dyDescent="0.2">
      <c r="A38" s="2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x14ac:dyDescent="0.2">
      <c r="A39" s="19">
        <v>7</v>
      </c>
      <c r="B39" s="20" t="s">
        <v>32</v>
      </c>
      <c r="C39" s="33">
        <v>50832.4</v>
      </c>
      <c r="D39" s="33">
        <v>0</v>
      </c>
      <c r="E39" s="33">
        <v>50832.4</v>
      </c>
      <c r="F39" s="33">
        <v>50830</v>
      </c>
      <c r="G39" s="33">
        <f>100*F39/E39</f>
        <v>99.995278601836617</v>
      </c>
      <c r="H39" s="33">
        <v>50830</v>
      </c>
      <c r="I39" s="33">
        <v>0</v>
      </c>
      <c r="J39" s="33">
        <v>50830</v>
      </c>
      <c r="K39" s="33">
        <f>100*J39/F39</f>
        <v>100</v>
      </c>
      <c r="L39" s="33">
        <v>50830</v>
      </c>
      <c r="M39" s="33">
        <v>-2.4</v>
      </c>
      <c r="N39" s="1"/>
    </row>
    <row r="40" spans="1:15" x14ac:dyDescent="0.2">
      <c r="A40" s="2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5" x14ac:dyDescent="0.2">
      <c r="A41" s="19">
        <v>8</v>
      </c>
      <c r="B41" s="20" t="s">
        <v>33</v>
      </c>
      <c r="C41" s="33">
        <v>0</v>
      </c>
      <c r="D41" s="33">
        <v>1630366.6</v>
      </c>
      <c r="E41" s="33">
        <v>1630366.6</v>
      </c>
      <c r="F41" s="33">
        <v>0</v>
      </c>
      <c r="G41" s="33"/>
      <c r="H41" s="33">
        <v>0</v>
      </c>
      <c r="I41" s="33">
        <v>0</v>
      </c>
      <c r="J41" s="33">
        <v>0</v>
      </c>
      <c r="K41" s="33"/>
      <c r="L41" s="33">
        <v>0</v>
      </c>
      <c r="M41" s="33">
        <v>-1630366.6</v>
      </c>
      <c r="O41" s="1"/>
    </row>
    <row r="42" spans="1:15" x14ac:dyDescent="0.2">
      <c r="A42" s="23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1:15" x14ac:dyDescent="0.2">
      <c r="A43" s="46" t="s">
        <v>18</v>
      </c>
      <c r="B43" s="21"/>
      <c r="C43" s="30">
        <f>SUM(C39:C41)</f>
        <v>50832.4</v>
      </c>
      <c r="D43" s="30">
        <f t="shared" ref="D43:M43" si="5">SUM(D39:D41)</f>
        <v>1630366.6</v>
      </c>
      <c r="E43" s="30">
        <f t="shared" si="5"/>
        <v>1681199</v>
      </c>
      <c r="F43" s="30">
        <f t="shared" si="5"/>
        <v>50830</v>
      </c>
      <c r="G43" s="30">
        <f>100*F43/E43</f>
        <v>3.0234374395892454</v>
      </c>
      <c r="H43" s="30">
        <f t="shared" si="5"/>
        <v>50830</v>
      </c>
      <c r="I43" s="30">
        <f t="shared" si="5"/>
        <v>0</v>
      </c>
      <c r="J43" s="30">
        <f t="shared" si="5"/>
        <v>50830</v>
      </c>
      <c r="K43" s="30">
        <f>100*J43/F43</f>
        <v>100</v>
      </c>
      <c r="L43" s="30">
        <f t="shared" si="5"/>
        <v>50830</v>
      </c>
      <c r="M43" s="30">
        <f t="shared" si="5"/>
        <v>-1630369</v>
      </c>
    </row>
    <row r="44" spans="1:15" x14ac:dyDescent="0.2">
      <c r="A44" s="23"/>
    </row>
    <row r="45" spans="1:15" x14ac:dyDescent="0.2">
      <c r="A45" s="22"/>
      <c r="B45" s="22" t="s">
        <v>19</v>
      </c>
      <c r="C45" s="12">
        <f>SUM(C37,C43)</f>
        <v>5149247.4700000007</v>
      </c>
      <c r="D45" s="12">
        <f t="shared" ref="D45:M45" si="6">SUM(D37,D43)</f>
        <v>1630366.6</v>
      </c>
      <c r="E45" s="12">
        <f t="shared" si="6"/>
        <v>6779614.0700000003</v>
      </c>
      <c r="F45" s="12">
        <f t="shared" si="6"/>
        <v>5195513.2700000005</v>
      </c>
      <c r="G45" s="12">
        <f>100*F45/E45</f>
        <v>76.634351400477286</v>
      </c>
      <c r="H45" s="12">
        <f t="shared" si="6"/>
        <v>5195513.2700000005</v>
      </c>
      <c r="I45" s="12">
        <f t="shared" si="6"/>
        <v>0</v>
      </c>
      <c r="J45" s="12">
        <f t="shared" si="6"/>
        <v>5195513.2700000005</v>
      </c>
      <c r="K45" s="12">
        <f>100*J45/F45</f>
        <v>100</v>
      </c>
      <c r="L45" s="12">
        <f t="shared" si="6"/>
        <v>50830</v>
      </c>
      <c r="M45" s="12">
        <f t="shared" si="6"/>
        <v>-1584100.8</v>
      </c>
    </row>
  </sheetData>
  <mergeCells count="2">
    <mergeCell ref="A1:N1"/>
    <mergeCell ref="A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ignoredErrors>
    <ignoredError sqref="K37:K40 G37:G43 G17:J18 G20:J21 G19:H19 J19 L17 L21 K42:K43 H23:L23 G4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0BDB0-BE66-471E-ABF6-9505AC150807}">
  <sheetPr>
    <pageSetUpPr fitToPage="1"/>
  </sheetPr>
  <dimension ref="A1:O45"/>
  <sheetViews>
    <sheetView workbookViewId="0">
      <selection sqref="A1:N1"/>
    </sheetView>
  </sheetViews>
  <sheetFormatPr baseColWidth="10" defaultRowHeight="11.25" x14ac:dyDescent="0.2"/>
  <cols>
    <col min="1" max="1" width="11" style="6" customWidth="1"/>
    <col min="2" max="2" width="34.7109375" style="2" bestFit="1" customWidth="1"/>
    <col min="3" max="3" width="10.42578125" style="2" bestFit="1" customWidth="1"/>
    <col min="4" max="4" width="12.85546875" style="2" bestFit="1" customWidth="1"/>
    <col min="5" max="5" width="10.42578125" style="2" bestFit="1" customWidth="1"/>
    <col min="6" max="6" width="10.5703125" style="2" customWidth="1"/>
    <col min="7" max="7" width="14" style="2" bestFit="1" customWidth="1"/>
    <col min="8" max="8" width="10" style="2" customWidth="1"/>
    <col min="9" max="9" width="11.5703125" style="2" bestFit="1" customWidth="1"/>
    <col min="10" max="10" width="10.85546875" style="2" customWidth="1"/>
    <col min="11" max="11" width="10" style="2" bestFit="1" customWidth="1"/>
    <col min="12" max="12" width="9" style="2" bestFit="1" customWidth="1"/>
    <col min="13" max="13" width="10.5703125" style="2" bestFit="1" customWidth="1"/>
    <col min="14" max="14" width="10" style="2" bestFit="1" customWidth="1"/>
    <col min="15" max="16384" width="11.42578125" style="2"/>
  </cols>
  <sheetData>
    <row r="1" spans="1:14" ht="15" x14ac:dyDescent="0.2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E2" s="24"/>
    </row>
    <row r="3" spans="1:14" ht="15" x14ac:dyDescent="0.2">
      <c r="A3" s="48" t="s">
        <v>39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1.25" customHeight="1" x14ac:dyDescent="0.2">
      <c r="A4" s="14"/>
      <c r="B4" s="4"/>
      <c r="C4" s="3"/>
      <c r="D4" s="1"/>
      <c r="E4" s="25"/>
    </row>
    <row r="5" spans="1:14" x14ac:dyDescent="0.2">
      <c r="E5" s="26"/>
    </row>
    <row r="6" spans="1:14" ht="15" x14ac:dyDescent="0.2">
      <c r="A6" s="14" t="s">
        <v>34</v>
      </c>
      <c r="B6" s="4"/>
      <c r="C6" s="3"/>
      <c r="D6" s="1"/>
      <c r="E6" s="25"/>
    </row>
    <row r="7" spans="1:14" ht="11.25" customHeight="1" x14ac:dyDescent="0.2">
      <c r="A7" s="14"/>
      <c r="B7" s="4"/>
      <c r="C7" s="3"/>
      <c r="D7" s="1"/>
      <c r="E7" s="25"/>
    </row>
    <row r="9" spans="1:14" s="5" customFormat="1" ht="22.5" x14ac:dyDescent="0.2">
      <c r="A9" s="7" t="s">
        <v>20</v>
      </c>
      <c r="B9" s="8" t="s">
        <v>0</v>
      </c>
      <c r="C9" s="8" t="s">
        <v>1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8" t="s">
        <v>9</v>
      </c>
      <c r="L9" s="8" t="s">
        <v>10</v>
      </c>
      <c r="M9" s="8" t="s">
        <v>11</v>
      </c>
      <c r="N9" s="8" t="s">
        <v>12</v>
      </c>
    </row>
    <row r="11" spans="1:14" x14ac:dyDescent="0.2">
      <c r="A11" s="44">
        <v>1</v>
      </c>
      <c r="B11" s="9" t="s">
        <v>13</v>
      </c>
      <c r="C11" s="33">
        <v>4365458.34</v>
      </c>
      <c r="D11" s="33">
        <v>9123.89</v>
      </c>
      <c r="E11" s="33">
        <v>4374582.2300000004</v>
      </c>
      <c r="F11" s="33">
        <v>3653383.18</v>
      </c>
      <c r="G11" s="33">
        <v>3653383.18</v>
      </c>
      <c r="H11" s="40">
        <f t="shared" ref="H11:H15" si="0">100*G11/E11</f>
        <v>83.513876021025197</v>
      </c>
      <c r="I11" s="33">
        <v>1760768.17</v>
      </c>
      <c r="J11" s="33">
        <f>100*I11/E11</f>
        <v>40.24997308142953</v>
      </c>
      <c r="K11" s="33">
        <v>1760768.17</v>
      </c>
      <c r="L11" s="33">
        <f>100*K11/I11</f>
        <v>100</v>
      </c>
      <c r="M11" s="33">
        <v>0</v>
      </c>
      <c r="N11" s="33">
        <v>2613814.06</v>
      </c>
    </row>
    <row r="12" spans="1:14" x14ac:dyDescent="0.2">
      <c r="B12" s="3"/>
      <c r="C12" s="34"/>
      <c r="D12" s="34"/>
      <c r="E12" s="34"/>
      <c r="F12" s="34"/>
      <c r="G12" s="34"/>
      <c r="H12" s="35"/>
      <c r="I12" s="34"/>
      <c r="J12" s="33"/>
      <c r="K12" s="34"/>
      <c r="L12" s="33"/>
      <c r="M12" s="34"/>
      <c r="N12" s="34"/>
    </row>
    <row r="13" spans="1:14" x14ac:dyDescent="0.2">
      <c r="A13" s="44">
        <v>2</v>
      </c>
      <c r="B13" s="9" t="s">
        <v>14</v>
      </c>
      <c r="C13" s="33">
        <v>695148.89</v>
      </c>
      <c r="D13" s="33">
        <v>138003</v>
      </c>
      <c r="E13" s="33">
        <v>833151.89</v>
      </c>
      <c r="F13" s="33">
        <v>532476.48</v>
      </c>
      <c r="G13" s="33">
        <v>515723.06</v>
      </c>
      <c r="H13" s="40">
        <f t="shared" si="0"/>
        <v>61.900244864114754</v>
      </c>
      <c r="I13" s="33">
        <v>202885.66</v>
      </c>
      <c r="J13" s="33">
        <f>100*I13/E13</f>
        <v>24.351581318503641</v>
      </c>
      <c r="K13" s="33">
        <v>202885.66</v>
      </c>
      <c r="L13" s="33">
        <f>100*K13/I13</f>
        <v>100</v>
      </c>
      <c r="M13" s="33">
        <v>0</v>
      </c>
      <c r="N13" s="33">
        <v>630266.23</v>
      </c>
    </row>
    <row r="14" spans="1:14" x14ac:dyDescent="0.2">
      <c r="B14" s="3"/>
      <c r="C14" s="34"/>
      <c r="D14" s="34"/>
      <c r="E14" s="34"/>
      <c r="F14" s="34"/>
      <c r="G14" s="34"/>
      <c r="H14" s="35"/>
      <c r="I14" s="34"/>
      <c r="J14" s="33"/>
      <c r="K14" s="34"/>
      <c r="L14" s="33"/>
      <c r="M14" s="34"/>
      <c r="N14" s="34"/>
    </row>
    <row r="15" spans="1:14" x14ac:dyDescent="0.2">
      <c r="A15" s="44">
        <v>4</v>
      </c>
      <c r="B15" s="9" t="s">
        <v>15</v>
      </c>
      <c r="C15" s="33">
        <v>37807.839999999997</v>
      </c>
      <c r="D15" s="33">
        <v>1479175.57</v>
      </c>
      <c r="E15" s="33">
        <v>1516983.41</v>
      </c>
      <c r="F15" s="33">
        <v>1498864.32</v>
      </c>
      <c r="G15" s="33">
        <v>1498864.32</v>
      </c>
      <c r="H15" s="40">
        <f t="shared" si="0"/>
        <v>98.80558416917691</v>
      </c>
      <c r="I15" s="33">
        <v>1468170.02</v>
      </c>
      <c r="J15" s="33">
        <f>100*I15/E15</f>
        <v>96.782206734877875</v>
      </c>
      <c r="K15" s="33">
        <v>1468170.02</v>
      </c>
      <c r="L15" s="33">
        <f>100*K15/I15</f>
        <v>100</v>
      </c>
      <c r="M15" s="33">
        <v>0</v>
      </c>
      <c r="N15" s="33">
        <v>48813.39</v>
      </c>
    </row>
    <row r="16" spans="1:14" x14ac:dyDescent="0.2">
      <c r="C16" s="31"/>
      <c r="D16" s="31"/>
      <c r="E16" s="31"/>
      <c r="F16" s="31"/>
      <c r="G16" s="31"/>
      <c r="H16" s="32"/>
      <c r="I16" s="31"/>
      <c r="J16" s="32"/>
      <c r="K16" s="31"/>
      <c r="L16" s="32"/>
      <c r="M16" s="31"/>
      <c r="N16" s="31"/>
    </row>
    <row r="17" spans="1:15" x14ac:dyDescent="0.2">
      <c r="A17" s="10" t="s">
        <v>16</v>
      </c>
      <c r="B17" s="11"/>
      <c r="C17" s="30">
        <f>SUM(C11:C15)</f>
        <v>5098415.0699999994</v>
      </c>
      <c r="D17" s="30">
        <f t="shared" ref="D17:N17" si="1">SUM(D11:D15)</f>
        <v>1626302.46</v>
      </c>
      <c r="E17" s="30">
        <f t="shared" si="1"/>
        <v>6724717.5300000003</v>
      </c>
      <c r="F17" s="30">
        <f t="shared" si="1"/>
        <v>5684723.9800000004</v>
      </c>
      <c r="G17" s="30">
        <f t="shared" si="1"/>
        <v>5667970.5600000005</v>
      </c>
      <c r="H17" s="30">
        <f>100*G17/E17</f>
        <v>84.285630358662814</v>
      </c>
      <c r="I17" s="30">
        <f t="shared" si="1"/>
        <v>3431823.8499999996</v>
      </c>
      <c r="J17" s="30">
        <f>100*I17/E17</f>
        <v>51.032981455207668</v>
      </c>
      <c r="K17" s="30">
        <f t="shared" si="1"/>
        <v>3431823.8499999996</v>
      </c>
      <c r="L17" s="30">
        <f>100*K17/I17</f>
        <v>100</v>
      </c>
      <c r="M17" s="30">
        <f t="shared" ref="M17" si="2">SUM(M11:M15)</f>
        <v>0</v>
      </c>
      <c r="N17" s="30">
        <f t="shared" si="1"/>
        <v>3292893.68</v>
      </c>
    </row>
    <row r="18" spans="1:15" x14ac:dyDescent="0.2">
      <c r="C18" s="36"/>
      <c r="D18" s="36"/>
      <c r="E18" s="36"/>
      <c r="F18" s="36"/>
      <c r="G18" s="36"/>
      <c r="H18" s="37"/>
      <c r="I18" s="36"/>
      <c r="J18" s="37"/>
      <c r="K18" s="36"/>
      <c r="L18" s="37"/>
      <c r="M18" s="36"/>
      <c r="N18" s="36"/>
    </row>
    <row r="19" spans="1:15" x14ac:dyDescent="0.2">
      <c r="A19" s="44">
        <v>6</v>
      </c>
      <c r="B19" s="9" t="s">
        <v>17</v>
      </c>
      <c r="C19" s="33">
        <v>50832.4</v>
      </c>
      <c r="D19" s="33">
        <v>4064.14</v>
      </c>
      <c r="E19" s="33">
        <v>54896.54</v>
      </c>
      <c r="F19" s="33">
        <v>25297.94</v>
      </c>
      <c r="G19" s="33">
        <v>25297.94</v>
      </c>
      <c r="H19" s="33">
        <f>100*G19/E19</f>
        <v>46.082940746356691</v>
      </c>
      <c r="I19" s="33">
        <v>20659.25</v>
      </c>
      <c r="J19" s="33">
        <f>100*I19/E19</f>
        <v>37.633063941734761</v>
      </c>
      <c r="K19" s="33">
        <v>20659.25</v>
      </c>
      <c r="L19" s="33">
        <f>100*K19/I19</f>
        <v>100</v>
      </c>
      <c r="M19" s="33">
        <v>0</v>
      </c>
      <c r="N19" s="33">
        <v>34237.29</v>
      </c>
    </row>
    <row r="20" spans="1:15" x14ac:dyDescent="0.2">
      <c r="C20" s="39"/>
      <c r="D20" s="39"/>
      <c r="E20" s="39"/>
      <c r="F20" s="39"/>
      <c r="G20" s="39"/>
      <c r="H20" s="38"/>
      <c r="I20" s="39"/>
      <c r="J20" s="38"/>
      <c r="K20" s="39"/>
      <c r="L20" s="38"/>
      <c r="M20" s="39"/>
      <c r="N20" s="39"/>
    </row>
    <row r="21" spans="1:15" x14ac:dyDescent="0.2">
      <c r="A21" s="10" t="s">
        <v>18</v>
      </c>
      <c r="B21" s="11"/>
      <c r="C21" s="30">
        <f>SUM(C19)</f>
        <v>50832.4</v>
      </c>
      <c r="D21" s="30">
        <f t="shared" ref="D21:N21" si="3">SUM(D19)</f>
        <v>4064.14</v>
      </c>
      <c r="E21" s="30">
        <f t="shared" si="3"/>
        <v>54896.54</v>
      </c>
      <c r="F21" s="30">
        <f t="shared" si="3"/>
        <v>25297.94</v>
      </c>
      <c r="G21" s="30">
        <f t="shared" si="3"/>
        <v>25297.94</v>
      </c>
      <c r="H21" s="30">
        <f>100*G21/E21</f>
        <v>46.082940746356691</v>
      </c>
      <c r="I21" s="30">
        <f t="shared" si="3"/>
        <v>20659.25</v>
      </c>
      <c r="J21" s="30">
        <f>100*I21/E21</f>
        <v>37.633063941734761</v>
      </c>
      <c r="K21" s="30">
        <f t="shared" si="3"/>
        <v>20659.25</v>
      </c>
      <c r="L21" s="30">
        <f>100*K21/I21</f>
        <v>100</v>
      </c>
      <c r="M21" s="30">
        <f t="shared" ref="M21" si="4">SUM(M19)</f>
        <v>0</v>
      </c>
      <c r="N21" s="30">
        <f t="shared" si="3"/>
        <v>34237.29</v>
      </c>
    </row>
    <row r="23" spans="1:15" x14ac:dyDescent="0.2">
      <c r="A23" s="13"/>
      <c r="B23" s="12" t="s">
        <v>19</v>
      </c>
      <c r="C23" s="12">
        <f>SUM(C17,C21)</f>
        <v>5149247.47</v>
      </c>
      <c r="D23" s="12">
        <f t="shared" ref="D23:N23" si="5">SUM(D17,D21)</f>
        <v>1630366.5999999999</v>
      </c>
      <c r="E23" s="12">
        <f t="shared" si="5"/>
        <v>6779614.0700000003</v>
      </c>
      <c r="F23" s="12">
        <f t="shared" si="5"/>
        <v>5710021.9200000009</v>
      </c>
      <c r="G23" s="12">
        <f>SUM(G17,G21)</f>
        <v>5693268.5000000009</v>
      </c>
      <c r="H23" s="12">
        <f>100*G23/E23</f>
        <v>83.976291883529015</v>
      </c>
      <c r="I23" s="12">
        <f t="shared" si="5"/>
        <v>3452483.0999999996</v>
      </c>
      <c r="J23" s="12">
        <f>100*I23/E23</f>
        <v>50.924478360462182</v>
      </c>
      <c r="K23" s="12">
        <f t="shared" si="5"/>
        <v>3452483.0999999996</v>
      </c>
      <c r="L23" s="12">
        <f>100*K23/I23</f>
        <v>100</v>
      </c>
      <c r="M23" s="12">
        <f t="shared" ref="M23" si="6">SUM(M17,M21)</f>
        <v>0</v>
      </c>
      <c r="N23" s="12">
        <f t="shared" si="5"/>
        <v>3327130.97</v>
      </c>
    </row>
    <row r="24" spans="1:15" x14ac:dyDescent="0.2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6" spans="1:15" ht="15" x14ac:dyDescent="0.2">
      <c r="A26" s="15" t="s">
        <v>35</v>
      </c>
    </row>
    <row r="27" spans="1:15" ht="11.25" customHeight="1" x14ac:dyDescent="0.2">
      <c r="A27" s="15"/>
    </row>
    <row r="29" spans="1:15" s="17" customFormat="1" ht="22.5" x14ac:dyDescent="0.2">
      <c r="A29" s="16" t="s">
        <v>20</v>
      </c>
      <c r="B29" s="8" t="s">
        <v>0</v>
      </c>
      <c r="C29" s="8" t="s">
        <v>21</v>
      </c>
      <c r="D29" s="8" t="s">
        <v>2</v>
      </c>
      <c r="E29" s="8" t="s">
        <v>22</v>
      </c>
      <c r="F29" s="8" t="s">
        <v>23</v>
      </c>
      <c r="G29" s="8" t="s">
        <v>24</v>
      </c>
      <c r="H29" s="8" t="s">
        <v>25</v>
      </c>
      <c r="I29" s="8" t="s">
        <v>26</v>
      </c>
      <c r="J29" s="8" t="s">
        <v>27</v>
      </c>
      <c r="K29" s="8" t="s">
        <v>28</v>
      </c>
      <c r="L29" s="8" t="s">
        <v>29</v>
      </c>
      <c r="M29" s="8" t="s">
        <v>12</v>
      </c>
    </row>
    <row r="30" spans="1:15" x14ac:dyDescent="0.2">
      <c r="A30" s="18"/>
    </row>
    <row r="31" spans="1:15" x14ac:dyDescent="0.2">
      <c r="A31" s="19">
        <v>3</v>
      </c>
      <c r="B31" s="20" t="s">
        <v>30</v>
      </c>
      <c r="C31" s="33">
        <v>0</v>
      </c>
      <c r="D31" s="33">
        <v>0</v>
      </c>
      <c r="E31" s="33">
        <v>0</v>
      </c>
      <c r="F31" s="33">
        <v>0</v>
      </c>
      <c r="G31" s="33"/>
      <c r="H31" s="33">
        <v>0</v>
      </c>
      <c r="I31" s="33">
        <v>0</v>
      </c>
      <c r="J31" s="33">
        <v>0</v>
      </c>
      <c r="K31" s="33"/>
      <c r="L31" s="33">
        <v>0</v>
      </c>
      <c r="M31" s="33">
        <v>0</v>
      </c>
      <c r="O31" s="1"/>
    </row>
    <row r="32" spans="1:15" x14ac:dyDescent="0.2">
      <c r="A32" s="2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5" x14ac:dyDescent="0.2">
      <c r="A33" s="19">
        <v>4</v>
      </c>
      <c r="B33" s="20" t="s">
        <v>31</v>
      </c>
      <c r="C33" s="33">
        <v>5098415.07</v>
      </c>
      <c r="D33" s="33">
        <v>0</v>
      </c>
      <c r="E33" s="33">
        <v>5098415.07</v>
      </c>
      <c r="F33" s="33">
        <v>5098420</v>
      </c>
      <c r="G33" s="33">
        <f>100*F33/E33</f>
        <v>100.00009669671715</v>
      </c>
      <c r="H33" s="33">
        <v>4248683.34</v>
      </c>
      <c r="I33" s="33">
        <v>0</v>
      </c>
      <c r="J33" s="33">
        <v>4248683.34</v>
      </c>
      <c r="K33" s="33">
        <f>100*J33/F33</f>
        <v>83.333333464092803</v>
      </c>
      <c r="L33" s="33">
        <v>849736.66</v>
      </c>
      <c r="M33" s="35">
        <v>4.93</v>
      </c>
      <c r="N33" s="1"/>
      <c r="O33" s="1"/>
    </row>
    <row r="34" spans="1:15" x14ac:dyDescent="0.2">
      <c r="A34" s="29"/>
      <c r="C34" s="33"/>
      <c r="D34" s="33"/>
      <c r="E34" s="33"/>
      <c r="F34" s="35"/>
      <c r="G34" s="33"/>
      <c r="H34" s="35"/>
      <c r="I34" s="33"/>
      <c r="J34" s="35"/>
      <c r="K34" s="33"/>
      <c r="L34" s="33"/>
      <c r="M34" s="35"/>
      <c r="N34" s="1"/>
      <c r="O34" s="1"/>
    </row>
    <row r="35" spans="1:15" x14ac:dyDescent="0.2">
      <c r="A35" s="19">
        <v>5</v>
      </c>
      <c r="B35" s="20" t="s">
        <v>37</v>
      </c>
      <c r="C35" s="33">
        <v>0</v>
      </c>
      <c r="D35" s="33">
        <v>0</v>
      </c>
      <c r="E35" s="33">
        <v>0</v>
      </c>
      <c r="F35" s="33">
        <v>22045.48</v>
      </c>
      <c r="G35" s="33"/>
      <c r="H35" s="33">
        <v>22045.48</v>
      </c>
      <c r="I35" s="33">
        <v>0</v>
      </c>
      <c r="J35" s="33">
        <v>22045.48</v>
      </c>
      <c r="K35" s="33">
        <f>100*J35/F35</f>
        <v>100</v>
      </c>
      <c r="L35" s="33">
        <v>0</v>
      </c>
      <c r="M35" s="33">
        <v>22045.48</v>
      </c>
      <c r="N35" s="1"/>
      <c r="O35" s="1"/>
    </row>
    <row r="36" spans="1:15" x14ac:dyDescent="0.2">
      <c r="A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5" x14ac:dyDescent="0.2">
      <c r="A37" s="46" t="s">
        <v>16</v>
      </c>
      <c r="B37" s="21"/>
      <c r="C37" s="30">
        <f>SUM(C31:C35)</f>
        <v>5098415.07</v>
      </c>
      <c r="D37" s="30">
        <f t="shared" ref="D37:M37" si="7">SUM(D31:D35)</f>
        <v>0</v>
      </c>
      <c r="E37" s="30">
        <f t="shared" si="7"/>
        <v>5098415.07</v>
      </c>
      <c r="F37" s="30">
        <f t="shared" si="7"/>
        <v>5120465.4800000004</v>
      </c>
      <c r="G37" s="30">
        <f>100*F37/E37</f>
        <v>100.43249538723806</v>
      </c>
      <c r="H37" s="30">
        <f t="shared" si="7"/>
        <v>4270728.82</v>
      </c>
      <c r="I37" s="30">
        <f t="shared" si="7"/>
        <v>0</v>
      </c>
      <c r="J37" s="30">
        <f t="shared" si="7"/>
        <v>4270728.82</v>
      </c>
      <c r="K37" s="30">
        <f>100*J37/F37</f>
        <v>83.405089570098994</v>
      </c>
      <c r="L37" s="30">
        <f t="shared" si="7"/>
        <v>849736.66</v>
      </c>
      <c r="M37" s="30">
        <f t="shared" si="7"/>
        <v>22050.41</v>
      </c>
    </row>
    <row r="38" spans="1:15" x14ac:dyDescent="0.2">
      <c r="A38" s="2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x14ac:dyDescent="0.2">
      <c r="A39" s="19">
        <v>7</v>
      </c>
      <c r="B39" s="20" t="s">
        <v>32</v>
      </c>
      <c r="C39" s="33">
        <v>50832.4</v>
      </c>
      <c r="D39" s="33">
        <v>0</v>
      </c>
      <c r="E39" s="33">
        <v>50832.4</v>
      </c>
      <c r="F39" s="33">
        <v>50830</v>
      </c>
      <c r="G39" s="33">
        <f>100*F39/E39</f>
        <v>99.995278601836617</v>
      </c>
      <c r="H39" s="33">
        <v>0</v>
      </c>
      <c r="I39" s="33">
        <v>0</v>
      </c>
      <c r="J39" s="33">
        <v>0</v>
      </c>
      <c r="K39" s="33">
        <f>100*J39/F39</f>
        <v>0</v>
      </c>
      <c r="L39" s="33">
        <v>50830</v>
      </c>
      <c r="M39" s="33">
        <v>-2.4</v>
      </c>
      <c r="N39" s="1"/>
    </row>
    <row r="40" spans="1:15" x14ac:dyDescent="0.2">
      <c r="A40" s="2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5" x14ac:dyDescent="0.2">
      <c r="A41" s="19">
        <v>8</v>
      </c>
      <c r="B41" s="20" t="s">
        <v>33</v>
      </c>
      <c r="C41" s="33">
        <v>0</v>
      </c>
      <c r="D41" s="33">
        <v>1630366.6</v>
      </c>
      <c r="E41" s="33">
        <v>1630366.6</v>
      </c>
      <c r="F41" s="33">
        <v>0</v>
      </c>
      <c r="G41" s="33">
        <f>100*F41/E41</f>
        <v>0</v>
      </c>
      <c r="H41" s="33">
        <v>0</v>
      </c>
      <c r="I41" s="33">
        <v>0</v>
      </c>
      <c r="J41" s="33">
        <v>0</v>
      </c>
      <c r="K41" s="33"/>
      <c r="L41" s="33">
        <v>0</v>
      </c>
      <c r="M41" s="33">
        <v>-1630366.6</v>
      </c>
      <c r="O41" s="1"/>
    </row>
    <row r="42" spans="1:15" x14ac:dyDescent="0.2">
      <c r="A42" s="23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1:15" x14ac:dyDescent="0.2">
      <c r="A43" s="46" t="s">
        <v>18</v>
      </c>
      <c r="B43" s="21"/>
      <c r="C43" s="30">
        <f>SUM(C39:C41)</f>
        <v>50832.4</v>
      </c>
      <c r="D43" s="30">
        <f t="shared" ref="D43:M43" si="8">SUM(D39:D41)</f>
        <v>1630366.6</v>
      </c>
      <c r="E43" s="30">
        <f t="shared" si="8"/>
        <v>1681199</v>
      </c>
      <c r="F43" s="30">
        <f t="shared" si="8"/>
        <v>50830</v>
      </c>
      <c r="G43" s="30">
        <f>100*F43/E43</f>
        <v>3.0234374395892454</v>
      </c>
      <c r="H43" s="30">
        <f t="shared" si="8"/>
        <v>0</v>
      </c>
      <c r="I43" s="30">
        <f t="shared" si="8"/>
        <v>0</v>
      </c>
      <c r="J43" s="30">
        <f t="shared" si="8"/>
        <v>0</v>
      </c>
      <c r="K43" s="30">
        <v>0</v>
      </c>
      <c r="L43" s="30">
        <f t="shared" si="8"/>
        <v>50830</v>
      </c>
      <c r="M43" s="30">
        <f t="shared" si="8"/>
        <v>-1630369</v>
      </c>
    </row>
    <row r="44" spans="1:15" x14ac:dyDescent="0.2">
      <c r="A44" s="23"/>
    </row>
    <row r="45" spans="1:15" x14ac:dyDescent="0.2">
      <c r="A45" s="22"/>
      <c r="B45" s="22" t="s">
        <v>19</v>
      </c>
      <c r="C45" s="12">
        <f>SUM(C37,C43)</f>
        <v>5149247.4700000007</v>
      </c>
      <c r="D45" s="12">
        <f t="shared" ref="D45:M45" si="9">SUM(D37,D43)</f>
        <v>1630366.6</v>
      </c>
      <c r="E45" s="12">
        <f t="shared" si="9"/>
        <v>6779614.0700000003</v>
      </c>
      <c r="F45" s="12">
        <f t="shared" si="9"/>
        <v>5171295.4800000004</v>
      </c>
      <c r="G45" s="12">
        <f>100*F45/E45</f>
        <v>76.277136524380367</v>
      </c>
      <c r="H45" s="12">
        <f t="shared" si="9"/>
        <v>4270728.82</v>
      </c>
      <c r="I45" s="12">
        <f t="shared" si="9"/>
        <v>0</v>
      </c>
      <c r="J45" s="12">
        <f t="shared" si="9"/>
        <v>4270728.82</v>
      </c>
      <c r="K45" s="12">
        <v>100</v>
      </c>
      <c r="L45" s="12">
        <f t="shared" si="9"/>
        <v>900566.66</v>
      </c>
      <c r="M45" s="12">
        <f t="shared" si="9"/>
        <v>-1608318.59</v>
      </c>
    </row>
  </sheetData>
  <mergeCells count="2">
    <mergeCell ref="A1:N1"/>
    <mergeCell ref="A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ignoredErrors>
    <ignoredError sqref="H17 H21:H23 J17:J21 L23 G37:K38 G40:K40 G39:J39 G42:K42 H41:J41 G43:J43 L17:L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workbookViewId="0">
      <selection sqref="A1:N1"/>
    </sheetView>
  </sheetViews>
  <sheetFormatPr baseColWidth="10" defaultRowHeight="11.25" x14ac:dyDescent="0.2"/>
  <cols>
    <col min="1" max="1" width="11" style="6" customWidth="1"/>
    <col min="2" max="2" width="34.7109375" style="2" bestFit="1" customWidth="1"/>
    <col min="3" max="3" width="10.42578125" style="2" bestFit="1" customWidth="1"/>
    <col min="4" max="4" width="12.85546875" style="2" bestFit="1" customWidth="1"/>
    <col min="5" max="5" width="10.42578125" style="2" bestFit="1" customWidth="1"/>
    <col min="6" max="6" width="10.5703125" style="2" customWidth="1"/>
    <col min="7" max="7" width="14" style="2" bestFit="1" customWidth="1"/>
    <col min="8" max="8" width="10" style="2" customWidth="1"/>
    <col min="9" max="9" width="11.5703125" style="2" bestFit="1" customWidth="1"/>
    <col min="10" max="10" width="10.85546875" style="2" customWidth="1"/>
    <col min="11" max="11" width="8.7109375" style="2" bestFit="1" customWidth="1"/>
    <col min="12" max="12" width="9" style="2" bestFit="1" customWidth="1"/>
    <col min="13" max="13" width="10.5703125" style="2" bestFit="1" customWidth="1"/>
    <col min="14" max="14" width="10" style="2" bestFit="1" customWidth="1"/>
    <col min="15" max="16384" width="11.42578125" style="2"/>
  </cols>
  <sheetData>
    <row r="1" spans="1:14" ht="15" x14ac:dyDescent="0.2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E2" s="24"/>
    </row>
    <row r="3" spans="1:14" ht="15" x14ac:dyDescent="0.2">
      <c r="A3" s="48" t="s">
        <v>36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x14ac:dyDescent="0.2">
      <c r="A4" s="41"/>
      <c r="B4" s="4"/>
      <c r="C4" s="3"/>
      <c r="D4" s="1"/>
      <c r="E4" s="42"/>
    </row>
    <row r="5" spans="1:14" x14ac:dyDescent="0.2">
      <c r="E5" s="26"/>
    </row>
    <row r="6" spans="1:14" ht="15" x14ac:dyDescent="0.2">
      <c r="A6" s="14" t="s">
        <v>34</v>
      </c>
      <c r="B6" s="4"/>
      <c r="C6" s="3"/>
      <c r="D6" s="1"/>
      <c r="E6" s="25"/>
    </row>
    <row r="7" spans="1:14" ht="11.25" customHeight="1" x14ac:dyDescent="0.2">
      <c r="A7" s="14"/>
      <c r="B7" s="4"/>
      <c r="C7" s="3"/>
      <c r="D7" s="1"/>
      <c r="E7" s="25"/>
    </row>
    <row r="9" spans="1:14" s="5" customFormat="1" ht="22.5" x14ac:dyDescent="0.2">
      <c r="A9" s="7" t="s">
        <v>20</v>
      </c>
      <c r="B9" s="8" t="s">
        <v>0</v>
      </c>
      <c r="C9" s="8" t="s">
        <v>1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8" t="s">
        <v>9</v>
      </c>
      <c r="L9" s="8" t="s">
        <v>10</v>
      </c>
      <c r="M9" s="8" t="s">
        <v>11</v>
      </c>
      <c r="N9" s="8" t="s">
        <v>12</v>
      </c>
    </row>
    <row r="11" spans="1:14" x14ac:dyDescent="0.2">
      <c r="A11" s="44">
        <v>1</v>
      </c>
      <c r="B11" s="9" t="s">
        <v>13</v>
      </c>
      <c r="C11" s="33">
        <v>4365458.34</v>
      </c>
      <c r="D11" s="33">
        <v>9123.89</v>
      </c>
      <c r="E11" s="33">
        <v>4374582.2300000004</v>
      </c>
      <c r="F11" s="33">
        <v>3577163.54</v>
      </c>
      <c r="G11" s="33">
        <v>3577163.54</v>
      </c>
      <c r="H11" s="33">
        <v>81.771546445476233</v>
      </c>
      <c r="I11" s="33">
        <v>802052.16</v>
      </c>
      <c r="J11" s="33">
        <v>18.334371554378119</v>
      </c>
      <c r="K11" s="33">
        <v>801874.67</v>
      </c>
      <c r="L11" s="33">
        <v>99.977870516550936</v>
      </c>
      <c r="M11" s="34">
        <v>177.49</v>
      </c>
      <c r="N11" s="33">
        <v>3572530.07</v>
      </c>
    </row>
    <row r="12" spans="1:14" x14ac:dyDescent="0.2">
      <c r="B12" s="3"/>
      <c r="C12" s="34"/>
      <c r="D12" s="34"/>
      <c r="E12" s="34"/>
      <c r="F12" s="34"/>
      <c r="G12" s="34"/>
      <c r="H12" s="33"/>
      <c r="I12" s="34"/>
      <c r="J12" s="33"/>
      <c r="K12" s="34"/>
      <c r="L12" s="33"/>
      <c r="M12" s="34"/>
      <c r="N12" s="34"/>
    </row>
    <row r="13" spans="1:14" x14ac:dyDescent="0.2">
      <c r="A13" s="44">
        <v>2</v>
      </c>
      <c r="B13" s="9" t="s">
        <v>14</v>
      </c>
      <c r="C13" s="33">
        <v>695148.89</v>
      </c>
      <c r="D13" s="33">
        <v>138003</v>
      </c>
      <c r="E13" s="33">
        <v>833151.89</v>
      </c>
      <c r="F13" s="33">
        <v>482083.52</v>
      </c>
      <c r="G13" s="33">
        <v>403330.84</v>
      </c>
      <c r="H13" s="33">
        <v>48.410241258649734</v>
      </c>
      <c r="I13" s="33">
        <v>102279.12</v>
      </c>
      <c r="J13" s="33">
        <v>12.276167314461713</v>
      </c>
      <c r="K13" s="33">
        <v>102279.12</v>
      </c>
      <c r="L13" s="33">
        <v>100</v>
      </c>
      <c r="M13" s="35"/>
      <c r="N13" s="33">
        <v>730872.77</v>
      </c>
    </row>
    <row r="14" spans="1:14" x14ac:dyDescent="0.2">
      <c r="B14" s="3"/>
      <c r="C14" s="34"/>
      <c r="D14" s="34"/>
      <c r="E14" s="34"/>
      <c r="F14" s="34"/>
      <c r="G14" s="34"/>
      <c r="H14" s="33"/>
      <c r="I14" s="34"/>
      <c r="J14" s="33"/>
      <c r="K14" s="34"/>
      <c r="L14" s="33"/>
      <c r="M14" s="34"/>
      <c r="N14" s="34"/>
    </row>
    <row r="15" spans="1:14" x14ac:dyDescent="0.2">
      <c r="A15" s="44">
        <v>4</v>
      </c>
      <c r="B15" s="9" t="s">
        <v>15</v>
      </c>
      <c r="C15" s="33">
        <v>37807.839999999997</v>
      </c>
      <c r="D15" s="33">
        <v>1479175.57</v>
      </c>
      <c r="E15" s="33">
        <v>1516983.41</v>
      </c>
      <c r="F15" s="33">
        <v>1498864.32</v>
      </c>
      <c r="G15" s="33">
        <v>1498864.32</v>
      </c>
      <c r="H15" s="33">
        <v>98.80558416917691</v>
      </c>
      <c r="I15" s="33">
        <v>1464175.57</v>
      </c>
      <c r="J15" s="33">
        <v>96.518891396445795</v>
      </c>
      <c r="K15" s="33">
        <v>0</v>
      </c>
      <c r="L15" s="33">
        <f>100*K15/I15</f>
        <v>0</v>
      </c>
      <c r="M15" s="33">
        <v>1464175.57</v>
      </c>
      <c r="N15" s="33">
        <v>52807.839999999997</v>
      </c>
    </row>
    <row r="16" spans="1:14" x14ac:dyDescent="0.2">
      <c r="C16" s="31"/>
      <c r="D16" s="31"/>
      <c r="E16" s="31"/>
      <c r="F16" s="31"/>
      <c r="G16" s="31"/>
      <c r="H16" s="32"/>
      <c r="I16" s="31"/>
      <c r="J16" s="32"/>
      <c r="K16" s="31"/>
      <c r="L16" s="32"/>
      <c r="M16" s="31"/>
      <c r="N16" s="31"/>
    </row>
    <row r="17" spans="1:15" x14ac:dyDescent="0.2">
      <c r="A17" s="10" t="s">
        <v>16</v>
      </c>
      <c r="B17" s="11"/>
      <c r="C17" s="30">
        <f>SUM(C11:C15)</f>
        <v>5098415.0699999994</v>
      </c>
      <c r="D17" s="30">
        <f t="shared" ref="D17:N17" si="0">SUM(D11:D15)</f>
        <v>1626302.46</v>
      </c>
      <c r="E17" s="30">
        <f t="shared" si="0"/>
        <v>6724717.5300000003</v>
      </c>
      <c r="F17" s="30">
        <f t="shared" si="0"/>
        <v>5558111.3799999999</v>
      </c>
      <c r="G17" s="30">
        <f t="shared" si="0"/>
        <v>5479358.7000000002</v>
      </c>
      <c r="H17" s="30">
        <f>100*G17/E17</f>
        <v>81.480875227185933</v>
      </c>
      <c r="I17" s="30">
        <f t="shared" si="0"/>
        <v>2368506.85</v>
      </c>
      <c r="J17" s="30">
        <f>100*I17/E17</f>
        <v>35.220912096808917</v>
      </c>
      <c r="K17" s="30">
        <f t="shared" si="0"/>
        <v>904153.79</v>
      </c>
      <c r="L17" s="30">
        <f>100*K17/I17</f>
        <v>38.173999370109485</v>
      </c>
      <c r="M17" s="30">
        <f t="shared" si="0"/>
        <v>1464353.06</v>
      </c>
      <c r="N17" s="30">
        <f t="shared" si="0"/>
        <v>4356210.68</v>
      </c>
    </row>
    <row r="18" spans="1:15" x14ac:dyDescent="0.2">
      <c r="C18" s="36"/>
      <c r="D18" s="36"/>
      <c r="E18" s="36"/>
      <c r="F18" s="36"/>
      <c r="G18" s="36"/>
      <c r="H18" s="37"/>
      <c r="I18" s="36"/>
      <c r="J18" s="37"/>
      <c r="K18" s="36"/>
      <c r="L18" s="37"/>
      <c r="M18" s="36"/>
      <c r="N18" s="36"/>
    </row>
    <row r="19" spans="1:15" x14ac:dyDescent="0.2">
      <c r="A19" s="44">
        <v>6</v>
      </c>
      <c r="B19" s="9" t="s">
        <v>17</v>
      </c>
      <c r="C19" s="33">
        <v>50832.4</v>
      </c>
      <c r="D19" s="33">
        <v>4064.14</v>
      </c>
      <c r="E19" s="33">
        <v>54896.54</v>
      </c>
      <c r="F19" s="33">
        <v>25297.94</v>
      </c>
      <c r="G19" s="33">
        <v>25297.94</v>
      </c>
      <c r="H19" s="33">
        <v>46.082940746356691</v>
      </c>
      <c r="I19" s="33">
        <v>7794.67</v>
      </c>
      <c r="J19" s="33">
        <v>14.198836575128414</v>
      </c>
      <c r="K19" s="33">
        <v>7794.67</v>
      </c>
      <c r="L19" s="33">
        <v>100</v>
      </c>
      <c r="M19" s="34"/>
      <c r="N19" s="33">
        <v>47101.87</v>
      </c>
    </row>
    <row r="20" spans="1:15" x14ac:dyDescent="0.2">
      <c r="C20" s="39"/>
      <c r="D20" s="39"/>
      <c r="E20" s="39"/>
      <c r="F20" s="39"/>
      <c r="G20" s="39"/>
      <c r="H20" s="38"/>
      <c r="I20" s="39"/>
      <c r="J20" s="38"/>
      <c r="K20" s="39"/>
      <c r="L20" s="38"/>
      <c r="M20" s="39"/>
      <c r="N20" s="39"/>
    </row>
    <row r="21" spans="1:15" x14ac:dyDescent="0.2">
      <c r="A21" s="10" t="s">
        <v>18</v>
      </c>
      <c r="B21" s="11"/>
      <c r="C21" s="30">
        <f>SUM(C19)</f>
        <v>50832.4</v>
      </c>
      <c r="D21" s="30">
        <f t="shared" ref="D21:N21" si="1">SUM(D19)</f>
        <v>4064.14</v>
      </c>
      <c r="E21" s="30">
        <f t="shared" si="1"/>
        <v>54896.54</v>
      </c>
      <c r="F21" s="30">
        <f t="shared" si="1"/>
        <v>25297.94</v>
      </c>
      <c r="G21" s="30">
        <f t="shared" si="1"/>
        <v>25297.94</v>
      </c>
      <c r="H21" s="30">
        <f t="shared" si="1"/>
        <v>46.082940746356691</v>
      </c>
      <c r="I21" s="30">
        <f t="shared" si="1"/>
        <v>7794.67</v>
      </c>
      <c r="J21" s="30">
        <f t="shared" si="1"/>
        <v>14.198836575128414</v>
      </c>
      <c r="K21" s="30">
        <f t="shared" si="1"/>
        <v>7794.67</v>
      </c>
      <c r="L21" s="30">
        <f>100*K21/I21</f>
        <v>100</v>
      </c>
      <c r="M21" s="30">
        <f t="shared" si="1"/>
        <v>0</v>
      </c>
      <c r="N21" s="30">
        <f t="shared" si="1"/>
        <v>47101.87</v>
      </c>
    </row>
    <row r="23" spans="1:15" x14ac:dyDescent="0.2">
      <c r="A23" s="13"/>
      <c r="B23" s="12" t="s">
        <v>19</v>
      </c>
      <c r="C23" s="12">
        <f>SUM(C17,C21)</f>
        <v>5149247.47</v>
      </c>
      <c r="D23" s="12">
        <f t="shared" ref="D23:N23" si="2">SUM(D17,D21)</f>
        <v>1630366.5999999999</v>
      </c>
      <c r="E23" s="12">
        <f t="shared" si="2"/>
        <v>6779614.0700000003</v>
      </c>
      <c r="F23" s="12">
        <f t="shared" si="2"/>
        <v>5583409.3200000003</v>
      </c>
      <c r="G23" s="12">
        <f t="shared" si="2"/>
        <v>5504656.6400000006</v>
      </c>
      <c r="H23" s="12">
        <f>100*G23/E23</f>
        <v>81.194247683777078</v>
      </c>
      <c r="I23" s="12">
        <f t="shared" si="2"/>
        <v>2376301.52</v>
      </c>
      <c r="J23" s="12">
        <f>100*I23/E23</f>
        <v>35.050690134637705</v>
      </c>
      <c r="K23" s="12">
        <f t="shared" si="2"/>
        <v>911948.46000000008</v>
      </c>
      <c r="L23" s="12">
        <f>100*K23/I23</f>
        <v>38.376799085664857</v>
      </c>
      <c r="M23" s="12">
        <f t="shared" si="2"/>
        <v>1464353.06</v>
      </c>
      <c r="N23" s="12">
        <f t="shared" si="2"/>
        <v>4403312.55</v>
      </c>
    </row>
    <row r="24" spans="1:15" x14ac:dyDescent="0.2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6" spans="1:15" ht="15" x14ac:dyDescent="0.2">
      <c r="A26" s="15" t="s">
        <v>35</v>
      </c>
    </row>
    <row r="27" spans="1:15" ht="11.25" customHeight="1" x14ac:dyDescent="0.2">
      <c r="A27" s="15"/>
    </row>
    <row r="29" spans="1:15" s="17" customFormat="1" ht="22.5" x14ac:dyDescent="0.2">
      <c r="A29" s="16" t="s">
        <v>20</v>
      </c>
      <c r="B29" s="8" t="s">
        <v>0</v>
      </c>
      <c r="C29" s="8" t="s">
        <v>21</v>
      </c>
      <c r="D29" s="8" t="s">
        <v>2</v>
      </c>
      <c r="E29" s="8" t="s">
        <v>22</v>
      </c>
      <c r="F29" s="8" t="s">
        <v>23</v>
      </c>
      <c r="G29" s="8" t="s">
        <v>24</v>
      </c>
      <c r="H29" s="8" t="s">
        <v>25</v>
      </c>
      <c r="I29" s="8" t="s">
        <v>26</v>
      </c>
      <c r="J29" s="8" t="s">
        <v>27</v>
      </c>
      <c r="K29" s="8" t="s">
        <v>28</v>
      </c>
      <c r="L29" s="8" t="s">
        <v>29</v>
      </c>
      <c r="M29" s="8" t="s">
        <v>12</v>
      </c>
    </row>
    <row r="30" spans="1:15" x14ac:dyDescent="0.2">
      <c r="A30" s="18"/>
    </row>
    <row r="31" spans="1:15" x14ac:dyDescent="0.2">
      <c r="A31" s="19">
        <v>3</v>
      </c>
      <c r="B31" s="20" t="s">
        <v>30</v>
      </c>
      <c r="C31" s="33">
        <v>0</v>
      </c>
      <c r="D31" s="33">
        <v>0</v>
      </c>
      <c r="E31" s="33">
        <v>0</v>
      </c>
      <c r="F31" s="33">
        <v>0</v>
      </c>
      <c r="G31" s="33"/>
      <c r="H31" s="33">
        <v>0</v>
      </c>
      <c r="I31" s="33">
        <v>0</v>
      </c>
      <c r="J31" s="33">
        <v>0</v>
      </c>
      <c r="K31" s="33"/>
      <c r="L31" s="33">
        <v>0</v>
      </c>
      <c r="M31" s="33">
        <v>0</v>
      </c>
      <c r="O31" s="1"/>
    </row>
    <row r="32" spans="1:15" x14ac:dyDescent="0.2">
      <c r="A32" s="2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5" x14ac:dyDescent="0.2">
      <c r="A33" s="19">
        <v>4</v>
      </c>
      <c r="B33" s="20" t="s">
        <v>31</v>
      </c>
      <c r="C33" s="33">
        <v>5098415.07</v>
      </c>
      <c r="D33" s="33">
        <v>0</v>
      </c>
      <c r="E33" s="33">
        <v>5098415.07</v>
      </c>
      <c r="F33" s="33">
        <v>1274604.99</v>
      </c>
      <c r="G33" s="33">
        <f>100*F33/E33</f>
        <v>25.000023978039902</v>
      </c>
      <c r="H33" s="33">
        <v>1274604.99</v>
      </c>
      <c r="I33" s="33">
        <v>0</v>
      </c>
      <c r="J33" s="33">
        <v>1274604.99</v>
      </c>
      <c r="K33" s="33">
        <f>100*J33/F33</f>
        <v>100</v>
      </c>
      <c r="L33" s="33">
        <v>0</v>
      </c>
      <c r="M33" s="33">
        <v>-3823810.08</v>
      </c>
      <c r="N33" s="1"/>
      <c r="O33" s="1"/>
    </row>
    <row r="34" spans="1:15" x14ac:dyDescent="0.2">
      <c r="A34" s="29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"/>
      <c r="O34" s="1"/>
    </row>
    <row r="35" spans="1:15" x14ac:dyDescent="0.2">
      <c r="A35" s="19">
        <v>5</v>
      </c>
      <c r="B35" s="20" t="s">
        <v>37</v>
      </c>
      <c r="C35" s="33">
        <v>0</v>
      </c>
      <c r="D35" s="33">
        <v>0</v>
      </c>
      <c r="E35" s="33">
        <v>0</v>
      </c>
      <c r="F35" s="33">
        <v>1705.31</v>
      </c>
      <c r="G35" s="33"/>
      <c r="H35" s="33">
        <v>1705.31</v>
      </c>
      <c r="I35" s="33">
        <v>0</v>
      </c>
      <c r="J35" s="33">
        <v>1705.31</v>
      </c>
      <c r="K35" s="33">
        <f>100*J35/F35</f>
        <v>100</v>
      </c>
      <c r="L35" s="33">
        <v>0</v>
      </c>
      <c r="M35" s="33">
        <v>1705.31</v>
      </c>
      <c r="N35" s="1"/>
      <c r="O35" s="1"/>
    </row>
    <row r="36" spans="1:15" x14ac:dyDescent="0.2">
      <c r="A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5" x14ac:dyDescent="0.2">
      <c r="A37" s="46" t="s">
        <v>16</v>
      </c>
      <c r="B37" s="21"/>
      <c r="C37" s="30">
        <f>SUM(C31:C35)</f>
        <v>5098415.07</v>
      </c>
      <c r="D37" s="30">
        <f t="shared" ref="D37:M37" si="3">SUM(D31:D35)</f>
        <v>0</v>
      </c>
      <c r="E37" s="30">
        <f t="shared" si="3"/>
        <v>5098415.07</v>
      </c>
      <c r="F37" s="30">
        <f t="shared" si="3"/>
        <v>1276310.3</v>
      </c>
      <c r="G37" s="30">
        <f>100*F37/E37</f>
        <v>25.033471823626943</v>
      </c>
      <c r="H37" s="30">
        <f t="shared" si="3"/>
        <v>1276310.3</v>
      </c>
      <c r="I37" s="30">
        <f t="shared" si="3"/>
        <v>0</v>
      </c>
      <c r="J37" s="30">
        <f t="shared" si="3"/>
        <v>1276310.3</v>
      </c>
      <c r="K37" s="30">
        <f>100*J37/F37</f>
        <v>100</v>
      </c>
      <c r="L37" s="30">
        <f t="shared" si="3"/>
        <v>0</v>
      </c>
      <c r="M37" s="30">
        <f t="shared" si="3"/>
        <v>-3822104.77</v>
      </c>
    </row>
    <row r="38" spans="1:15" x14ac:dyDescent="0.2">
      <c r="A38" s="2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x14ac:dyDescent="0.2">
      <c r="A39" s="19">
        <v>7</v>
      </c>
      <c r="B39" s="20" t="s">
        <v>32</v>
      </c>
      <c r="C39" s="33">
        <v>50832.4</v>
      </c>
      <c r="D39" s="33">
        <v>0</v>
      </c>
      <c r="E39" s="33">
        <v>50832.4</v>
      </c>
      <c r="F39" s="33">
        <v>0</v>
      </c>
      <c r="G39" s="33">
        <f>100*F39/E39</f>
        <v>0</v>
      </c>
      <c r="H39" s="33">
        <v>0</v>
      </c>
      <c r="I39" s="33">
        <v>0</v>
      </c>
      <c r="J39" s="33">
        <v>0</v>
      </c>
      <c r="K39" s="33"/>
      <c r="L39" s="33">
        <v>0</v>
      </c>
      <c r="M39" s="33">
        <v>-50832.4</v>
      </c>
      <c r="N39" s="1"/>
    </row>
    <row r="40" spans="1:15" x14ac:dyDescent="0.2">
      <c r="A40" s="2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5" x14ac:dyDescent="0.2">
      <c r="A41" s="19">
        <v>8</v>
      </c>
      <c r="B41" s="20" t="s">
        <v>33</v>
      </c>
      <c r="C41" s="33">
        <v>0</v>
      </c>
      <c r="D41" s="33">
        <v>1630366.6</v>
      </c>
      <c r="E41" s="33">
        <v>1630366.6</v>
      </c>
      <c r="F41" s="33">
        <v>0</v>
      </c>
      <c r="G41" s="33">
        <f>100*F41/E41</f>
        <v>0</v>
      </c>
      <c r="H41" s="33">
        <v>0</v>
      </c>
      <c r="I41" s="33">
        <v>0</v>
      </c>
      <c r="J41" s="33">
        <v>0</v>
      </c>
      <c r="K41" s="33"/>
      <c r="L41" s="33">
        <v>0</v>
      </c>
      <c r="M41" s="33">
        <v>-1630366.6</v>
      </c>
      <c r="O41" s="1"/>
    </row>
    <row r="42" spans="1:15" x14ac:dyDescent="0.2">
      <c r="A42" s="23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1:15" x14ac:dyDescent="0.2">
      <c r="A43" s="46" t="s">
        <v>18</v>
      </c>
      <c r="B43" s="21"/>
      <c r="C43" s="30">
        <f>SUM(C39:C41)</f>
        <v>50832.4</v>
      </c>
      <c r="D43" s="30">
        <f t="shared" ref="D43:M43" si="4">SUM(D39:D41)</f>
        <v>1630366.6</v>
      </c>
      <c r="E43" s="30">
        <f t="shared" si="4"/>
        <v>1681199</v>
      </c>
      <c r="F43" s="30">
        <f t="shared" si="4"/>
        <v>0</v>
      </c>
      <c r="G43" s="30">
        <f>100*F43/E43</f>
        <v>0</v>
      </c>
      <c r="H43" s="30">
        <f t="shared" si="4"/>
        <v>0</v>
      </c>
      <c r="I43" s="30">
        <f t="shared" si="4"/>
        <v>0</v>
      </c>
      <c r="J43" s="30">
        <f t="shared" si="4"/>
        <v>0</v>
      </c>
      <c r="K43" s="30">
        <v>0</v>
      </c>
      <c r="L43" s="30">
        <f t="shared" si="4"/>
        <v>0</v>
      </c>
      <c r="M43" s="30">
        <f t="shared" si="4"/>
        <v>-1681199</v>
      </c>
    </row>
    <row r="44" spans="1:15" x14ac:dyDescent="0.2">
      <c r="A44" s="23"/>
    </row>
    <row r="45" spans="1:15" x14ac:dyDescent="0.2">
      <c r="A45" s="22"/>
      <c r="B45" s="22" t="s">
        <v>19</v>
      </c>
      <c r="C45" s="12">
        <f>SUM(C37,C43)</f>
        <v>5149247.4700000007</v>
      </c>
      <c r="D45" s="12">
        <f t="shared" ref="D45:M45" si="5">SUM(D37,D43)</f>
        <v>1630366.6</v>
      </c>
      <c r="E45" s="12">
        <f t="shared" si="5"/>
        <v>6779614.0700000003</v>
      </c>
      <c r="F45" s="12">
        <f t="shared" si="5"/>
        <v>1276310.3</v>
      </c>
      <c r="G45" s="12">
        <f>100*F45/E45</f>
        <v>18.825707286904606</v>
      </c>
      <c r="H45" s="12">
        <f t="shared" si="5"/>
        <v>1276310.3</v>
      </c>
      <c r="I45" s="12">
        <f t="shared" si="5"/>
        <v>0</v>
      </c>
      <c r="J45" s="12">
        <f t="shared" si="5"/>
        <v>1276310.3</v>
      </c>
      <c r="K45" s="12">
        <v>100</v>
      </c>
      <c r="L45" s="12">
        <f t="shared" si="5"/>
        <v>0</v>
      </c>
      <c r="M45" s="12">
        <f t="shared" si="5"/>
        <v>-5503303.7699999996</v>
      </c>
    </row>
  </sheetData>
  <mergeCells count="2">
    <mergeCell ref="A1:N1"/>
    <mergeCell ref="A3:N3"/>
  </mergeCells>
  <printOptions horizontalCentered="1" verticalCentered="1"/>
  <pageMargins left="0.74803149606299213" right="0.74803149606299213" top="0.98425196850393704" bottom="0.98425196850393704" header="0" footer="0"/>
  <pageSetup paperSize="9" scale="76" orientation="landscape" errors="NA" horizontalDpi="200" verticalDpi="200" r:id="rId1"/>
  <headerFooter alignWithMargins="0"/>
  <ignoredErrors>
    <ignoredError sqref="H17 J17 L17:L21 L23 H37:J38 H40:J40 H44:J44 H42:J42 G43:J43 J23 K37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EP 2024T4</vt:lpstr>
      <vt:lpstr>EP 2024T3</vt:lpstr>
      <vt:lpstr>EP 2024T2</vt:lpstr>
      <vt:lpstr>EP 2024T1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2024-04-17T07:33:47Z</dcterms:created>
  <dcterms:modified xsi:type="dcterms:W3CDTF">2025-01-17T15:06:57Z</dcterms:modified>
</cp:coreProperties>
</file>