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A24E2A37-969F-4E28-B599-DDDBE72E6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1T_Dades Estadistiques_v" sheetId="2" r:id="rId1"/>
    <sheet name="2025_1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21" i="1"/>
  <c r="C21" i="1"/>
  <c r="D16" i="1"/>
  <c r="C16" i="1"/>
  <c r="D11" i="1"/>
  <c r="C11" i="1"/>
  <c r="D6" i="1"/>
  <c r="C6" i="1"/>
  <c r="H8" i="1"/>
  <c r="D6" i="2" l="1"/>
  <c r="I11" i="1"/>
  <c r="I10" i="1"/>
  <c r="I9" i="1"/>
  <c r="I8" i="1"/>
  <c r="G11" i="2" l="1"/>
  <c r="I10" i="2"/>
  <c r="G10" i="2"/>
  <c r="I9" i="2"/>
  <c r="G9" i="2"/>
  <c r="I8" i="2"/>
  <c r="H8" i="2"/>
  <c r="H12" i="2" s="1"/>
  <c r="G8" i="2"/>
  <c r="D26" i="2"/>
  <c r="C26" i="2"/>
  <c r="D21" i="2"/>
  <c r="C21" i="2"/>
  <c r="D16" i="2"/>
  <c r="C16" i="2"/>
  <c r="D11" i="2"/>
  <c r="C11" i="2"/>
  <c r="C6" i="2"/>
  <c r="G8" i="1"/>
  <c r="C27" i="1"/>
  <c r="I12" i="2" l="1"/>
  <c r="K11" i="2" s="1"/>
  <c r="D27" i="2"/>
  <c r="G12" i="2"/>
  <c r="C27" i="2"/>
  <c r="J10" i="2"/>
  <c r="J9" i="2"/>
  <c r="J11" i="2"/>
  <c r="J8" i="2"/>
  <c r="K10" i="2" l="1"/>
  <c r="K9" i="2"/>
  <c r="K8" i="2"/>
  <c r="J12" i="2"/>
  <c r="G11" i="1"/>
  <c r="G10" i="1"/>
  <c r="G9" i="1"/>
  <c r="K12" i="2" l="1"/>
  <c r="H12" i="1"/>
  <c r="J8" i="1" s="1"/>
  <c r="J9" i="1" l="1"/>
  <c r="J11" i="1"/>
  <c r="G12" i="1"/>
  <c r="J10" i="1"/>
  <c r="I12" i="1"/>
  <c r="D27" i="1"/>
  <c r="J12" i="1" l="1"/>
  <c r="K9" i="1"/>
  <c r="K8" i="1"/>
  <c r="K11" i="1"/>
  <c r="K10" i="1"/>
  <c r="K12" i="1" l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<sst xmlns="http://schemas.openxmlformats.org/spreadsheetml/2006/main" count="98" uniqueCount="66">
  <si>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</si>
  <si>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</si>
  <si>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</si>
  <si>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</si>
  <si>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</si>
  <si>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</si>
  <si>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</si>
  <si>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</si>
  <si>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</si>
  <si>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</si>
  <si>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</si>
  <si>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</si>
  <si>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</si>
  <si>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</si>
  <si>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</si>
  <si>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</si>
  <si>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</si>
  <si>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</si>
  <si>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</si>
  <si>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</si>
  <si>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</si>
  <si>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</si>
  <si>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</si>
  <si>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</si>
  <si>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</si>
  <si>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</si>
  <si>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</si>
  <si>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</si>
  <si>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</si>
  <si>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</si>
  <si>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</si>
  <si>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</si>
  <si>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</si>
  <si>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</si>
  <si>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</si>
  <si>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</si>
  <si>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</si>
  <si>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</si>
  <si>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</si>
  <si>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</si>
  <si>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</si>
  <si>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</si>
  <si>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</si>
  <si>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</si>
  <si>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</si>
  <si>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</si>
  <si>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</si>
  <si>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</si>
  <si>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</si>
  <si>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</si>
  <si>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</si>
  <si>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</si>
  <si>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</si>
  <si>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</si>
  <si>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</si>
  <si>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</si>
  <si>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</si>
  <si>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</si>
  <si>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</si>
  <si>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</si>
  <si>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</si>
  <si>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</si>
  <si>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Marc/SDA/EMP</t>
  </si>
  <si>
    <t>Basado en Acuerdo Marco/SDA/EMP</t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</si>
  <si>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l’01/01/2025 al 31/03/2025</t>
    </r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</si>
  <si>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01/01/2025 al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</si>
</sst>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sz val="8"/>
      <color theme="1"/>
      <name val="Liberation Sans"/>
    </font>
    <font>
      <b/>
      <sz val="11"/>
      <color rgb="FFFFFFFF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7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164" fontId="23" fillId="10" borderId="7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0" fontId="22" fillId="11" borderId="8" xfId="0" applyFont="1" applyFill="1" applyBorder="1" applyAlignment="1">
      <alignment horizontal="center"/>
    </xf>
    <xf numFmtId="4" fontId="22" fillId="11" borderId="9" xfId="0" applyNumberFormat="1" applyFont="1" applyFill="1" applyBorder="1" applyAlignment="1">
      <alignment vertical="center"/>
    </xf>
    <xf numFmtId="0" fontId="25" fillId="11" borderId="8" xfId="0" applyFont="1" applyFill="1" applyBorder="1" applyAlignment="1">
      <alignment horizontal="center"/>
    </xf>
    <xf numFmtId="4" fontId="25" fillId="11" borderId="9" xfId="0" applyNumberFormat="1" applyFont="1" applyFill="1" applyBorder="1" applyAlignment="1">
      <alignment vertical="center"/>
    </xf>
    <xf numFmtId="164" fontId="23" fillId="12" borderId="8" xfId="0" applyNumberFormat="1" applyFont="1" applyFill="1" applyBorder="1" applyAlignment="1">
      <alignment vertical="center"/>
    </xf>
    <xf numFmtId="164" fontId="24" fillId="12" borderId="8" xfId="0" applyNumberFormat="1" applyFont="1" applyFill="1" applyBorder="1" applyAlignment="1">
      <alignment horizontal="right" vertical="center"/>
    </xf>
    <xf numFmtId="165" fontId="26" fillId="9" borderId="3" xfId="0" applyNumberFormat="1" applyFont="1" applyFill="1" applyBorder="1" applyAlignment="1">
      <alignment horizontal="right" vertical="center"/>
    </xf>
    <xf numFmtId="164" fontId="23" fillId="12" borderId="8" xfId="0" applyNumberFormat="1" applyFont="1" applyFill="1" applyBorder="1" applyAlignment="1">
      <alignment horizontal="center"/>
    </xf>
    <xf numFmtId="4" fontId="23" fillId="12" borderId="8" xfId="0" applyNumberFormat="1" applyFont="1" applyFill="1" applyBorder="1"/>
    <xf numFmtId="166" fontId="23" fillId="12" borderId="8" xfId="0" applyNumberFormat="1" applyFont="1" applyFill="1" applyBorder="1"/>
    <xf numFmtId="166" fontId="23" fillId="12" borderId="9" xfId="0" applyNumberFormat="1" applyFont="1" applyFill="1" applyBorder="1"/>
    <xf numFmtId="0" fontId="26" fillId="9" borderId="3" xfId="0" applyFont="1" applyFill="1" applyBorder="1" applyAlignment="1">
      <alignment horizontal="center" vertical="center"/>
    </xf>
    <xf numFmtId="10" fontId="26" fillId="9" borderId="3" xfId="0" applyNumberFormat="1" applyFont="1" applyFill="1" applyBorder="1" applyAlignment="1">
      <alignment horizontal="right" vertical="center"/>
    </xf>
    <xf numFmtId="0" fontId="0" fillId="0" borderId="0" xfId="0"/>
    <xf numFmtId="164" fontId="23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  <xf numFmtId="164" fontId="30" fillId="9" borderId="3" xfId="0" applyNumberFormat="1" applyFont="1" applyFill="1" applyBorder="1" applyAlignment="1">
      <alignment horizontal="center" vertical="center"/>
    </xf>
    <xf numFmtId="164" fontId="30" fillId="9" borderId="5" xfId="0" applyNumberFormat="1" applyFont="1" applyFill="1" applyBorder="1" applyAlignment="1">
      <alignment horizontal="center" vertical="center" wrapText="1"/>
    </xf>
    <xf numFmtId="165" fontId="30" fillId="9" borderId="3" xfId="0" applyNumberFormat="1" applyFont="1" applyFill="1" applyBorder="1" applyAlignment="1">
      <alignment horizontal="right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'2025_1T_Dades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3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'2025_1T_Dades Estadistiques_v'!$J$8:$J$11</c:f>
              <c:numCache>
                <c:formatCode>0.00" "%</c:formatCode>
                <c:ptCount val="4"/>
                <c:pt idx="0">
                  <c:v>4.9627952447592869E-2</c:v>
                </c:pt>
                <c:pt idx="1">
                  <c:v>0.69718637451758414</c:v>
                </c:pt>
                <c:pt idx="2">
                  <c:v>0</c:v>
                </c:pt>
                <c:pt idx="3">
                  <c:v>0.25318567303482298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'2025_1T_Dades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'2025_1T_Dades Estadistiques_v'!$K$8:$K$11</c:f>
              <c:numCache>
                <c:formatCode>0.00" "%</c:formatCode>
                <c:ptCount val="4"/>
                <c:pt idx="0">
                  <c:v>5.6047508624678596E-2</c:v>
                </c:pt>
                <c:pt idx="1">
                  <c:v>0.66165543543323657</c:v>
                </c:pt>
                <c:pt idx="2">
                  <c:v>0</c:v>
                </c:pt>
                <c:pt idx="3">
                  <c:v>0.28229705594208487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'2025_1T_Datos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'2025_1T_Datos Estadisticos_c'!$J$8:$J$11</c:f>
              <c:numCache>
                <c:formatCode>0.00" "%</c:formatCode>
                <c:ptCount val="4"/>
                <c:pt idx="0">
                  <c:v>4.9627952447592869E-2</c:v>
                </c:pt>
                <c:pt idx="1">
                  <c:v>0.69718637451758414</c:v>
                </c:pt>
                <c:pt idx="2">
                  <c:v>0</c:v>
                </c:pt>
                <c:pt idx="3">
                  <c:v>0.25318567303482298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'2025_1T_Datos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'2025_1T_Datos Estadisticos_c'!$K$8:$K$11</c:f>
              <c:numCache>
                <c:formatCode>0.00" "%</c:formatCode>
                <c:ptCount val="4"/>
                <c:pt idx="0">
                  <c:v>5.6047508624678596E-2</c:v>
                </c:pt>
                <c:pt idx="1">
                  <c:v>0.66165543543323657</c:v>
                </c:pt>
                <c:pt idx="2">
                  <c:v>0</c:v>
                </c:pt>
                <c:pt idx="3">
                  <c:v>0.28229705594208487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39" y="7230240"/>
    <xdr:ext cx="5831871" cy="3618234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9049" y="719273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29" y="7027035"/>
    <xdr:ext cx="5848967" cy="3757017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5" zoomScaleNormal="95" workbookViewId="0">
      <selection activeCell="G18" sqref="G18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53" t="s">
        <v>64</v>
      </c>
      <c r="D1" s="54"/>
      <c r="E1" s="54"/>
      <c r="F1" s="54"/>
      <c r="G1" s="54"/>
      <c r="H1" s="54"/>
      <c r="I1" s="54"/>
      <c r="J1" s="54"/>
      <c r="K1" s="54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32"/>
      <c r="B2" s="33"/>
      <c r="C2" s="31"/>
      <c r="D2" s="25"/>
      <c r="E2" s="26"/>
      <c r="F2" s="26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5" t="s">
        <v>33</v>
      </c>
      <c r="G3" s="55"/>
      <c r="H3" s="55"/>
      <c r="I3" s="55"/>
      <c r="J3" s="55"/>
      <c r="K3" s="55"/>
    </row>
    <row r="4" spans="1:64" ht="16.5">
      <c r="A4" s="48" t="s">
        <v>34</v>
      </c>
      <c r="B4" s="27" t="s">
        <v>6</v>
      </c>
      <c r="C4" s="34">
        <v>0</v>
      </c>
      <c r="D4" s="35">
        <v>0</v>
      </c>
      <c r="E4" s="13"/>
      <c r="F4" s="56"/>
      <c r="G4" s="56"/>
      <c r="H4" s="56"/>
      <c r="I4" s="56"/>
      <c r="J4" s="56"/>
      <c r="K4" s="56"/>
    </row>
    <row r="5" spans="1:64" ht="16.5">
      <c r="A5" s="48"/>
      <c r="B5" s="27" t="s">
        <v>35</v>
      </c>
      <c r="C5" s="34">
        <v>0</v>
      </c>
      <c r="D5" s="35">
        <v>0</v>
      </c>
      <c r="E5" s="13"/>
      <c r="F5" s="57" t="s">
        <v>36</v>
      </c>
      <c r="G5" s="57" t="s">
        <v>37</v>
      </c>
      <c r="H5" s="58" t="s">
        <v>38</v>
      </c>
      <c r="I5" s="58" t="s">
        <v>39</v>
      </c>
      <c r="J5" s="59" t="s">
        <v>40</v>
      </c>
      <c r="K5" s="59"/>
    </row>
    <row r="6" spans="1:64" ht="19.7" customHeight="1">
      <c r="A6" s="48"/>
      <c r="B6" s="28" t="s">
        <v>41</v>
      </c>
      <c r="C6" s="36">
        <f>+C4+C5</f>
        <v>0</v>
      </c>
      <c r="D6" s="37">
        <f>+D4+D5</f>
        <v>0</v>
      </c>
      <c r="E6" s="13"/>
      <c r="F6" s="57"/>
      <c r="G6" s="57"/>
      <c r="H6" s="58"/>
      <c r="I6" s="58"/>
      <c r="J6" s="58" t="s">
        <v>42</v>
      </c>
      <c r="K6" s="59" t="s">
        <v>43</v>
      </c>
    </row>
    <row r="7" spans="1:64" ht="18.399999999999999" customHeight="1">
      <c r="A7" s="48" t="s">
        <v>44</v>
      </c>
      <c r="B7" s="27" t="s">
        <v>6</v>
      </c>
      <c r="C7" s="34">
        <v>4</v>
      </c>
      <c r="D7" s="35">
        <v>2177</v>
      </c>
      <c r="E7" s="13"/>
      <c r="F7" s="57"/>
      <c r="G7" s="57"/>
      <c r="H7" s="58"/>
      <c r="I7" s="58"/>
      <c r="J7" s="58"/>
      <c r="K7" s="59"/>
    </row>
    <row r="8" spans="1:64" ht="16.5">
      <c r="A8" s="48"/>
      <c r="B8" s="27" t="s">
        <v>35</v>
      </c>
      <c r="C8" s="34">
        <v>3</v>
      </c>
      <c r="D8" s="35">
        <v>30000</v>
      </c>
      <c r="E8" s="13"/>
      <c r="F8" s="15" t="s">
        <v>17</v>
      </c>
      <c r="G8" s="41">
        <f>C4+C7+C12+C17+C22</f>
        <v>5</v>
      </c>
      <c r="H8" s="42">
        <f>D7+D12</f>
        <v>2541.2399999999998</v>
      </c>
      <c r="I8" s="42">
        <f>D7+D12</f>
        <v>2541.2399999999998</v>
      </c>
      <c r="J8" s="43">
        <f>+H8/$H$12</f>
        <v>4.9627952447592869E-2</v>
      </c>
      <c r="K8" s="44">
        <f>+I8/$I$12</f>
        <v>5.6047508624678596E-2</v>
      </c>
    </row>
    <row r="9" spans="1:64" ht="16.5">
      <c r="A9" s="48"/>
      <c r="B9" s="27" t="s">
        <v>58</v>
      </c>
      <c r="C9" s="34">
        <v>0</v>
      </c>
      <c r="D9" s="35">
        <v>0</v>
      </c>
      <c r="E9" s="13"/>
      <c r="F9" s="15" t="s">
        <v>45</v>
      </c>
      <c r="G9" s="41">
        <f>C5+C8+C13+C18+C23</f>
        <v>3</v>
      </c>
      <c r="H9" s="42">
        <v>35700</v>
      </c>
      <c r="I9" s="42">
        <f>D5+D8+D13+D18+D23</f>
        <v>30000</v>
      </c>
      <c r="J9" s="43">
        <f t="shared" ref="J9:J11" si="0">+H9/$H$12</f>
        <v>0.69718637451758414</v>
      </c>
      <c r="K9" s="44">
        <f t="shared" ref="K9:K11" si="1">+I9/$I$12</f>
        <v>0.66165543543323657</v>
      </c>
    </row>
    <row r="10" spans="1:64" ht="16.5">
      <c r="A10" s="48"/>
      <c r="B10" s="27" t="s">
        <v>62</v>
      </c>
      <c r="C10" s="34">
        <v>0</v>
      </c>
      <c r="D10" s="35">
        <v>0</v>
      </c>
      <c r="E10" s="13"/>
      <c r="F10" s="15" t="s">
        <v>59</v>
      </c>
      <c r="G10" s="41">
        <f>C9+C14+C19+C24</f>
        <v>0</v>
      </c>
      <c r="H10" s="42">
        <v>0</v>
      </c>
      <c r="I10" s="42">
        <f>D9+D14+D19+D24</f>
        <v>0</v>
      </c>
      <c r="J10" s="43">
        <f t="shared" si="0"/>
        <v>0</v>
      </c>
      <c r="K10" s="44">
        <f t="shared" si="1"/>
        <v>0</v>
      </c>
    </row>
    <row r="11" spans="1:64" ht="16.5">
      <c r="A11" s="48"/>
      <c r="B11" s="28" t="s">
        <v>46</v>
      </c>
      <c r="C11" s="36">
        <f>SUM(C7:C10)</f>
        <v>7</v>
      </c>
      <c r="D11" s="37">
        <f>+D7+D8+D9+D10</f>
        <v>32177</v>
      </c>
      <c r="E11" s="13"/>
      <c r="F11" s="16" t="s">
        <v>60</v>
      </c>
      <c r="G11" s="41">
        <f>+C10+C15+C20+C25</f>
        <v>4</v>
      </c>
      <c r="H11" s="42">
        <v>12964.58</v>
      </c>
      <c r="I11" s="42">
        <v>12799.58</v>
      </c>
      <c r="J11" s="43">
        <f t="shared" si="0"/>
        <v>0.25318567303482298</v>
      </c>
      <c r="K11" s="44">
        <f t="shared" si="1"/>
        <v>0.28229705594208487</v>
      </c>
    </row>
    <row r="12" spans="1:64" ht="16.5">
      <c r="A12" s="48" t="s">
        <v>47</v>
      </c>
      <c r="B12" s="27" t="s">
        <v>6</v>
      </c>
      <c r="C12" s="34">
        <v>1</v>
      </c>
      <c r="D12" s="35">
        <v>364.24</v>
      </c>
      <c r="E12" s="13"/>
      <c r="F12" s="29" t="s">
        <v>21</v>
      </c>
      <c r="G12" s="45">
        <f>SUM(G8:G11)</f>
        <v>12</v>
      </c>
      <c r="H12" s="40">
        <f>SUM(H8:H11)</f>
        <v>51205.82</v>
      </c>
      <c r="I12" s="40">
        <f>SUM(I8:I11)</f>
        <v>45340.82</v>
      </c>
      <c r="J12" s="46">
        <f>+J8+J9+J10+J11</f>
        <v>1</v>
      </c>
      <c r="K12" s="46">
        <f>+K8+K9+K10+K11</f>
        <v>1</v>
      </c>
    </row>
    <row r="13" spans="1:64" ht="16.5">
      <c r="A13" s="48"/>
      <c r="B13" s="27" t="s">
        <v>35</v>
      </c>
      <c r="C13" s="34">
        <v>0</v>
      </c>
      <c r="D13" s="35">
        <v>0</v>
      </c>
      <c r="E13" s="13"/>
      <c r="F13" s="11"/>
      <c r="G13" s="11"/>
      <c r="H13" s="11"/>
      <c r="I13" s="11"/>
      <c r="J13" s="11"/>
    </row>
    <row r="14" spans="1:64" ht="16.5">
      <c r="A14" s="48"/>
      <c r="B14" s="27" t="s">
        <v>58</v>
      </c>
      <c r="C14" s="34">
        <v>0</v>
      </c>
      <c r="D14" s="35">
        <v>0</v>
      </c>
      <c r="E14" s="13"/>
      <c r="F14" s="11"/>
      <c r="G14" s="11"/>
      <c r="H14" s="11"/>
      <c r="I14" s="11"/>
      <c r="J14" s="11"/>
    </row>
    <row r="15" spans="1:64" ht="16.5">
      <c r="A15" s="48"/>
      <c r="B15" s="27" t="s">
        <v>62</v>
      </c>
      <c r="C15" s="34">
        <v>4</v>
      </c>
      <c r="D15" s="35">
        <v>12799.58</v>
      </c>
      <c r="E15" s="13"/>
      <c r="F15" s="49" t="s">
        <v>48</v>
      </c>
      <c r="G15" s="49"/>
      <c r="H15" s="49"/>
      <c r="I15" s="49"/>
      <c r="J15" s="49"/>
      <c r="K15" s="49"/>
    </row>
    <row r="16" spans="1:64" ht="16.5">
      <c r="A16" s="48"/>
      <c r="B16" s="28" t="s">
        <v>49</v>
      </c>
      <c r="C16" s="36">
        <f>SUM(C12:C15)</f>
        <v>5</v>
      </c>
      <c r="D16" s="37">
        <f>D12+D13+D14+D15</f>
        <v>13163.82</v>
      </c>
      <c r="E16" s="13"/>
      <c r="F16" s="49"/>
      <c r="G16" s="49"/>
      <c r="H16" s="49"/>
      <c r="I16" s="49"/>
      <c r="J16" s="49"/>
      <c r="K16" s="49"/>
    </row>
    <row r="17" spans="1:11" ht="16.5">
      <c r="A17" s="50" t="s">
        <v>50</v>
      </c>
      <c r="B17" s="27" t="s">
        <v>6</v>
      </c>
      <c r="C17" s="34">
        <v>0</v>
      </c>
      <c r="D17" s="35">
        <v>0</v>
      </c>
      <c r="E17" s="13"/>
      <c r="F17" s="30"/>
      <c r="G17" s="30"/>
      <c r="H17" s="30"/>
      <c r="I17" s="30"/>
      <c r="J17" s="30"/>
      <c r="K17" s="30"/>
    </row>
    <row r="18" spans="1:11" ht="16.5" customHeight="1">
      <c r="A18" s="51"/>
      <c r="B18" s="27" t="s">
        <v>35</v>
      </c>
      <c r="C18" s="34">
        <v>0</v>
      </c>
      <c r="D18" s="35">
        <v>0</v>
      </c>
      <c r="E18" s="13"/>
      <c r="F18" s="11"/>
      <c r="G18" s="11"/>
      <c r="H18" s="11"/>
      <c r="I18" s="11"/>
      <c r="J18" s="11"/>
    </row>
    <row r="19" spans="1:11" ht="16.5" customHeight="1">
      <c r="A19" s="51"/>
      <c r="B19" s="27" t="s">
        <v>58</v>
      </c>
      <c r="C19" s="34">
        <v>0</v>
      </c>
      <c r="D19" s="35">
        <v>0</v>
      </c>
      <c r="E19" s="13"/>
      <c r="F19" s="11"/>
      <c r="G19" s="11"/>
      <c r="H19" s="11"/>
      <c r="I19" s="11"/>
      <c r="J19" s="11"/>
    </row>
    <row r="20" spans="1:11" ht="16.5">
      <c r="A20" s="51"/>
      <c r="B20" s="27" t="s">
        <v>62</v>
      </c>
      <c r="C20" s="34">
        <v>0</v>
      </c>
      <c r="D20" s="35">
        <v>0</v>
      </c>
      <c r="E20" s="13"/>
      <c r="F20" s="49" t="s">
        <v>51</v>
      </c>
      <c r="G20" s="49"/>
      <c r="H20" s="49"/>
      <c r="I20" s="49"/>
      <c r="J20" s="49"/>
      <c r="K20" s="49"/>
    </row>
    <row r="21" spans="1:11" ht="16.5">
      <c r="A21" s="52"/>
      <c r="B21" s="28" t="s">
        <v>52</v>
      </c>
      <c r="C21" s="36">
        <f>SUM(C17:C20)</f>
        <v>0</v>
      </c>
      <c r="D21" s="37">
        <f>D17+D18+D19+D20</f>
        <v>0</v>
      </c>
      <c r="E21" s="11"/>
      <c r="F21" s="49"/>
      <c r="G21" s="49"/>
      <c r="H21" s="49"/>
      <c r="I21" s="49"/>
      <c r="J21" s="49"/>
      <c r="K21" s="49"/>
    </row>
    <row r="22" spans="1:11" ht="16.5">
      <c r="A22" s="48" t="s">
        <v>53</v>
      </c>
      <c r="B22" s="27" t="s">
        <v>6</v>
      </c>
      <c r="C22" s="34">
        <v>0</v>
      </c>
      <c r="D22" s="35">
        <v>0</v>
      </c>
      <c r="E22" s="11"/>
      <c r="F22" s="49"/>
      <c r="G22" s="49"/>
      <c r="H22" s="49"/>
      <c r="I22" s="49"/>
      <c r="J22" s="49"/>
      <c r="K22" s="49"/>
    </row>
    <row r="23" spans="1:11" ht="16.5">
      <c r="A23" s="48"/>
      <c r="B23" s="27" t="s">
        <v>35</v>
      </c>
      <c r="C23" s="34">
        <v>0</v>
      </c>
      <c r="D23" s="35">
        <v>0</v>
      </c>
      <c r="E23" s="11"/>
      <c r="F23" s="11"/>
      <c r="G23" s="11"/>
      <c r="H23" s="11"/>
      <c r="I23" s="11"/>
    </row>
    <row r="24" spans="1:11" ht="16.5">
      <c r="A24" s="48"/>
      <c r="B24" s="27" t="s">
        <v>58</v>
      </c>
      <c r="C24" s="34">
        <v>0</v>
      </c>
      <c r="D24" s="35">
        <v>0</v>
      </c>
      <c r="E24" s="11"/>
      <c r="F24" s="11"/>
      <c r="G24" s="11"/>
      <c r="H24" s="11"/>
      <c r="I24" s="11"/>
    </row>
    <row r="25" spans="1:11" ht="16.5">
      <c r="A25" s="48"/>
      <c r="B25" s="27" t="s">
        <v>62</v>
      </c>
      <c r="C25" s="34">
        <v>0</v>
      </c>
      <c r="D25" s="35">
        <v>0</v>
      </c>
      <c r="E25" s="11"/>
      <c r="F25" s="47"/>
      <c r="G25" s="47"/>
      <c r="H25" s="47"/>
      <c r="I25" s="47"/>
      <c r="J25" s="47"/>
      <c r="K25" s="47"/>
    </row>
    <row r="26" spans="1:11" ht="16.5">
      <c r="A26" s="48"/>
      <c r="B26" s="28" t="s">
        <v>54</v>
      </c>
      <c r="C26" s="36">
        <f>+C22+C23+C24+C25</f>
        <v>0</v>
      </c>
      <c r="D26" s="37">
        <f>+D22+D23+D25</f>
        <v>0</v>
      </c>
      <c r="E26" s="11"/>
      <c r="F26" s="47"/>
      <c r="G26" s="47"/>
      <c r="H26" s="47"/>
      <c r="I26" s="47"/>
      <c r="J26" s="47"/>
      <c r="K26" s="47"/>
    </row>
    <row r="27" spans="1:11" ht="16.5">
      <c r="A27" s="64" t="s">
        <v>55</v>
      </c>
      <c r="B27" s="64"/>
      <c r="C27" s="65">
        <f>+C6+C11+C16+C21+C26</f>
        <v>12</v>
      </c>
      <c r="D27" s="66">
        <f>+D6+D11+D16+D21+D26</f>
        <v>45340.82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20"/>
      <c r="F36" s="47"/>
      <c r="G36" s="47"/>
      <c r="H36" s="47"/>
      <c r="I36" s="47"/>
      <c r="J36" s="47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ht="15.75">
      <c r="E37" s="20"/>
      <c r="F37" s="47"/>
      <c r="G37" s="47"/>
      <c r="H37" s="47"/>
      <c r="I37" s="47"/>
      <c r="J37" s="47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ht="15.75">
      <c r="E38" s="20"/>
      <c r="F38" s="47"/>
      <c r="G38" s="47"/>
      <c r="H38" s="47"/>
      <c r="I38" s="47"/>
      <c r="J38" s="47"/>
      <c r="K38" s="18"/>
      <c r="L38" s="1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ht="15.75">
      <c r="A39" s="20"/>
      <c r="B39" s="20"/>
      <c r="C39" s="20"/>
      <c r="D39" s="20"/>
      <c r="F39" s="47"/>
      <c r="G39" s="47"/>
      <c r="H39" s="47"/>
      <c r="I39" s="21"/>
      <c r="J39" s="21"/>
      <c r="K39" s="22"/>
      <c r="L39" s="22"/>
    </row>
    <row r="40" spans="1:64" ht="15.75">
      <c r="A40" s="20"/>
      <c r="B40" s="20"/>
      <c r="C40" s="20"/>
      <c r="D40" s="20"/>
      <c r="F40" s="20"/>
      <c r="G40" s="23"/>
      <c r="H40" s="23"/>
      <c r="I40" s="23"/>
      <c r="J40" s="23"/>
    </row>
    <row r="41" spans="1:64" ht="15.75">
      <c r="A41" s="20"/>
      <c r="B41" s="20"/>
      <c r="C41" s="20"/>
      <c r="D41" s="20"/>
      <c r="F41" s="24"/>
      <c r="G41" s="23"/>
      <c r="H41" s="23"/>
      <c r="I41" s="23"/>
      <c r="J41" s="23"/>
    </row>
    <row r="42" spans="1:64" ht="15.75">
      <c r="F42" s="20"/>
      <c r="G42" s="23"/>
      <c r="H42" s="23"/>
      <c r="I42" s="20"/>
      <c r="J42" s="20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>
      <selection activeCell="F19" sqref="F19"/>
    </sheetView>
  </sheetViews>
  <sheetFormatPr baseColWidth="10" defaultRowHeight="14.25"/>
  <cols>
    <col min="1" max="1" width="15.75" customWidth="1"/>
    <col min="2" max="2" width="30.875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3" t="s">
        <v>65</v>
      </c>
      <c r="D1" s="63"/>
      <c r="E1" s="63"/>
      <c r="F1" s="63"/>
      <c r="G1" s="63"/>
      <c r="H1" s="63"/>
      <c r="I1" s="63"/>
      <c r="J1" s="63"/>
      <c r="K1" s="63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5" t="s">
        <v>4</v>
      </c>
      <c r="G3" s="55"/>
      <c r="H3" s="55"/>
      <c r="I3" s="55"/>
      <c r="J3" s="55"/>
      <c r="K3" s="55"/>
    </row>
    <row r="4" spans="1:64" ht="16.5">
      <c r="A4" s="61" t="s">
        <v>5</v>
      </c>
      <c r="B4" s="38" t="s">
        <v>6</v>
      </c>
      <c r="C4" s="34">
        <v>0</v>
      </c>
      <c r="D4" s="35">
        <v>0</v>
      </c>
      <c r="E4" s="13"/>
      <c r="F4" s="56"/>
      <c r="G4" s="56"/>
      <c r="H4" s="56"/>
      <c r="I4" s="56"/>
      <c r="J4" s="56"/>
      <c r="K4" s="56"/>
    </row>
    <row r="5" spans="1:64" ht="16.5">
      <c r="A5" s="61"/>
      <c r="B5" s="38" t="s">
        <v>7</v>
      </c>
      <c r="C5" s="34">
        <v>0</v>
      </c>
      <c r="D5" s="35">
        <v>0</v>
      </c>
      <c r="E5" s="13"/>
      <c r="F5" s="57" t="s">
        <v>8</v>
      </c>
      <c r="G5" s="57" t="s">
        <v>9</v>
      </c>
      <c r="H5" s="58" t="s">
        <v>10</v>
      </c>
      <c r="I5" s="58" t="s">
        <v>11</v>
      </c>
      <c r="J5" s="59" t="s">
        <v>12</v>
      </c>
      <c r="K5" s="59"/>
    </row>
    <row r="6" spans="1:64" ht="16.5">
      <c r="A6" s="61"/>
      <c r="B6" s="39" t="s">
        <v>13</v>
      </c>
      <c r="C6" s="36">
        <f>+C4+C5</f>
        <v>0</v>
      </c>
      <c r="D6" s="37">
        <f>+D4+D5</f>
        <v>0</v>
      </c>
      <c r="E6" s="13"/>
      <c r="F6" s="57"/>
      <c r="G6" s="57"/>
      <c r="H6" s="58"/>
      <c r="I6" s="58"/>
      <c r="J6" s="58" t="s">
        <v>14</v>
      </c>
      <c r="K6" s="59" t="s">
        <v>15</v>
      </c>
    </row>
    <row r="7" spans="1:64" ht="16.5">
      <c r="A7" s="61" t="s">
        <v>16</v>
      </c>
      <c r="B7" s="38" t="s">
        <v>6</v>
      </c>
      <c r="C7" s="34">
        <v>4</v>
      </c>
      <c r="D7" s="35">
        <v>2177</v>
      </c>
      <c r="E7" s="13"/>
      <c r="F7" s="57"/>
      <c r="G7" s="57"/>
      <c r="H7" s="58"/>
      <c r="I7" s="58"/>
      <c r="J7" s="58"/>
      <c r="K7" s="59"/>
    </row>
    <row r="8" spans="1:64" ht="16.5">
      <c r="A8" s="61"/>
      <c r="B8" s="38" t="s">
        <v>7</v>
      </c>
      <c r="C8" s="34">
        <v>3</v>
      </c>
      <c r="D8" s="35">
        <v>30000</v>
      </c>
      <c r="E8" s="13"/>
      <c r="F8" s="15" t="s">
        <v>17</v>
      </c>
      <c r="G8" s="41">
        <f>C4+C7+C12+C17+C22</f>
        <v>5</v>
      </c>
      <c r="H8" s="42">
        <f>D7+D12</f>
        <v>2541.2399999999998</v>
      </c>
      <c r="I8" s="42">
        <f>D7+D12</f>
        <v>2541.2399999999998</v>
      </c>
      <c r="J8" s="43">
        <f>+H8/$H$12</f>
        <v>4.9627952447592869E-2</v>
      </c>
      <c r="K8" s="44">
        <f>+I8/$I$12</f>
        <v>5.6047508624678596E-2</v>
      </c>
    </row>
    <row r="9" spans="1:64" ht="16.5">
      <c r="A9" s="61"/>
      <c r="B9" s="38" t="s">
        <v>56</v>
      </c>
      <c r="C9" s="34">
        <v>0</v>
      </c>
      <c r="D9" s="35">
        <v>0</v>
      </c>
      <c r="E9" s="13"/>
      <c r="F9" s="15" t="s">
        <v>18</v>
      </c>
      <c r="G9" s="41">
        <f>C5+C8+C13+C18+C23</f>
        <v>3</v>
      </c>
      <c r="H9" s="42">
        <v>35700</v>
      </c>
      <c r="I9" s="42">
        <f>D5+D8+D13+D18+D23</f>
        <v>30000</v>
      </c>
      <c r="J9" s="43">
        <f t="shared" ref="J9:J11" si="0">+H9/$H$12</f>
        <v>0.69718637451758414</v>
      </c>
      <c r="K9" s="44">
        <f t="shared" ref="K9:K11" si="1">+I9/$I$12</f>
        <v>0.66165543543323657</v>
      </c>
    </row>
    <row r="10" spans="1:64" ht="16.5">
      <c r="A10" s="61"/>
      <c r="B10" s="38" t="s">
        <v>63</v>
      </c>
      <c r="C10" s="34">
        <v>0</v>
      </c>
      <c r="D10" s="35">
        <v>0</v>
      </c>
      <c r="E10" s="13"/>
      <c r="F10" s="15" t="s">
        <v>57</v>
      </c>
      <c r="G10" s="41">
        <f>C9+C14+C19+C24</f>
        <v>0</v>
      </c>
      <c r="H10" s="42">
        <v>0</v>
      </c>
      <c r="I10" s="42">
        <f>D9+D14+D19+D24</f>
        <v>0</v>
      </c>
      <c r="J10" s="43">
        <f t="shared" si="0"/>
        <v>0</v>
      </c>
      <c r="K10" s="44">
        <f t="shared" si="1"/>
        <v>0</v>
      </c>
    </row>
    <row r="11" spans="1:64" ht="16.5">
      <c r="A11" s="61"/>
      <c r="B11" s="39" t="s">
        <v>19</v>
      </c>
      <c r="C11" s="36">
        <f>SUM(C7:C10)</f>
        <v>7</v>
      </c>
      <c r="D11" s="37">
        <f>+D7+D8+D9+D10</f>
        <v>32177</v>
      </c>
      <c r="E11" s="13"/>
      <c r="F11" s="16" t="s">
        <v>61</v>
      </c>
      <c r="G11" s="41">
        <f>+C10+C15+C20+C25</f>
        <v>4</v>
      </c>
      <c r="H11" s="42">
        <v>12964.58</v>
      </c>
      <c r="I11" s="42">
        <f>D10+D15</f>
        <v>12799.58</v>
      </c>
      <c r="J11" s="43">
        <f t="shared" si="0"/>
        <v>0.25318567303482298</v>
      </c>
      <c r="K11" s="44">
        <f t="shared" si="1"/>
        <v>0.28229705594208487</v>
      </c>
    </row>
    <row r="12" spans="1:64" ht="16.5">
      <c r="A12" s="61" t="s">
        <v>20</v>
      </c>
      <c r="B12" s="38" t="s">
        <v>6</v>
      </c>
      <c r="C12" s="34">
        <v>1</v>
      </c>
      <c r="D12" s="35">
        <v>364.24</v>
      </c>
      <c r="E12" s="13"/>
      <c r="F12" s="17" t="s">
        <v>21</v>
      </c>
      <c r="G12" s="45">
        <f>SUM(G8:G11)</f>
        <v>12</v>
      </c>
      <c r="H12" s="40">
        <f>SUM(H8:H11)</f>
        <v>51205.82</v>
      </c>
      <c r="I12" s="40">
        <f>SUM(I8:I11)</f>
        <v>45340.82</v>
      </c>
      <c r="J12" s="46">
        <f>+J8+J9+J10+J11</f>
        <v>1</v>
      </c>
      <c r="K12" s="46">
        <f>+K8+K9+K10+K11</f>
        <v>1</v>
      </c>
    </row>
    <row r="13" spans="1:64" ht="16.5">
      <c r="A13" s="61"/>
      <c r="B13" s="38" t="s">
        <v>7</v>
      </c>
      <c r="C13" s="34">
        <v>0</v>
      </c>
      <c r="D13" s="35">
        <v>0</v>
      </c>
      <c r="E13" s="13"/>
      <c r="F13" s="11"/>
      <c r="G13" s="11"/>
      <c r="H13" s="11"/>
      <c r="I13" s="11"/>
      <c r="J13" s="11"/>
    </row>
    <row r="14" spans="1:64" ht="16.5">
      <c r="A14" s="61"/>
      <c r="B14" s="38" t="s">
        <v>56</v>
      </c>
      <c r="C14" s="34">
        <v>0</v>
      </c>
      <c r="D14" s="35">
        <v>0</v>
      </c>
      <c r="E14" s="13"/>
      <c r="F14" s="11"/>
      <c r="G14" s="11"/>
      <c r="H14" s="11"/>
      <c r="I14" s="11"/>
      <c r="J14" s="11"/>
    </row>
    <row r="15" spans="1:64" ht="16.5">
      <c r="A15" s="61"/>
      <c r="B15" s="12" t="s">
        <v>63</v>
      </c>
      <c r="C15" s="34">
        <v>4</v>
      </c>
      <c r="D15" s="35">
        <v>12799.58</v>
      </c>
      <c r="E15" s="13"/>
      <c r="F15" s="62" t="s">
        <v>22</v>
      </c>
      <c r="G15" s="62"/>
      <c r="H15" s="62"/>
      <c r="I15" s="62"/>
      <c r="J15" s="62"/>
      <c r="K15" s="62"/>
    </row>
    <row r="16" spans="1:64" ht="16.5">
      <c r="A16" s="61"/>
      <c r="B16" s="14" t="s">
        <v>23</v>
      </c>
      <c r="C16" s="36">
        <f>SUM(C12:C15)</f>
        <v>5</v>
      </c>
      <c r="D16" s="37">
        <f>D12+D13+D14+D15</f>
        <v>13163.82</v>
      </c>
      <c r="E16" s="13"/>
      <c r="F16" s="62"/>
      <c r="G16" s="62"/>
      <c r="H16" s="62"/>
      <c r="I16" s="62"/>
      <c r="J16" s="62"/>
      <c r="K16" s="62"/>
    </row>
    <row r="17" spans="1:11" ht="16.5">
      <c r="A17" s="60" t="s">
        <v>24</v>
      </c>
      <c r="B17" s="12" t="s">
        <v>6</v>
      </c>
      <c r="C17" s="34">
        <v>0</v>
      </c>
      <c r="D17" s="35">
        <v>0</v>
      </c>
      <c r="E17" s="13"/>
      <c r="F17" s="18"/>
      <c r="G17" s="18"/>
      <c r="H17" s="18"/>
      <c r="I17" s="18"/>
      <c r="J17" s="18"/>
      <c r="K17" s="18"/>
    </row>
    <row r="18" spans="1:11" ht="16.5" customHeight="1">
      <c r="A18" s="51"/>
      <c r="B18" s="19" t="s">
        <v>7</v>
      </c>
      <c r="C18" s="34">
        <v>0</v>
      </c>
      <c r="D18" s="35">
        <v>0</v>
      </c>
      <c r="E18" s="13"/>
      <c r="F18" s="11"/>
      <c r="G18" s="11"/>
      <c r="H18" s="11"/>
      <c r="I18" s="11"/>
      <c r="J18" s="11"/>
    </row>
    <row r="19" spans="1:11" ht="16.5" customHeight="1">
      <c r="A19" s="51"/>
      <c r="B19" s="19" t="s">
        <v>56</v>
      </c>
      <c r="C19" s="34">
        <v>0</v>
      </c>
      <c r="D19" s="35">
        <v>0</v>
      </c>
      <c r="E19" s="13"/>
      <c r="F19" s="11"/>
      <c r="G19" s="11"/>
      <c r="H19" s="11"/>
      <c r="I19" s="11"/>
      <c r="J19" s="11"/>
    </row>
    <row r="20" spans="1:11" ht="16.5">
      <c r="A20" s="51"/>
      <c r="B20" s="19" t="s">
        <v>63</v>
      </c>
      <c r="C20" s="34">
        <v>0</v>
      </c>
      <c r="D20" s="35">
        <v>0</v>
      </c>
      <c r="E20" s="13"/>
      <c r="F20" s="62" t="s">
        <v>25</v>
      </c>
      <c r="G20" s="62"/>
      <c r="H20" s="62"/>
      <c r="I20" s="62"/>
      <c r="J20" s="62"/>
      <c r="K20" s="62"/>
    </row>
    <row r="21" spans="1:11" ht="16.5">
      <c r="A21" s="52"/>
      <c r="B21" s="14" t="s">
        <v>26</v>
      </c>
      <c r="C21" s="36">
        <f>SUM(C17:C20)</f>
        <v>0</v>
      </c>
      <c r="D21" s="37">
        <f>D17+D18+D19+D20</f>
        <v>0</v>
      </c>
      <c r="E21" s="11"/>
      <c r="F21" s="62"/>
      <c r="G21" s="62"/>
      <c r="H21" s="62"/>
      <c r="I21" s="62"/>
      <c r="J21" s="62"/>
      <c r="K21" s="62"/>
    </row>
    <row r="22" spans="1:11" ht="16.5">
      <c r="A22" s="61" t="s">
        <v>27</v>
      </c>
      <c r="B22" s="12" t="s">
        <v>6</v>
      </c>
      <c r="C22" s="34">
        <v>0</v>
      </c>
      <c r="D22" s="35">
        <v>0</v>
      </c>
      <c r="E22" s="11"/>
      <c r="F22" s="62"/>
      <c r="G22" s="62"/>
      <c r="H22" s="62"/>
      <c r="I22" s="62"/>
      <c r="J22" s="62"/>
      <c r="K22" s="62"/>
    </row>
    <row r="23" spans="1:11" ht="16.5">
      <c r="A23" s="61"/>
      <c r="B23" s="12" t="s">
        <v>7</v>
      </c>
      <c r="C23" s="34">
        <v>0</v>
      </c>
      <c r="D23" s="35">
        <v>0</v>
      </c>
      <c r="E23" s="11"/>
      <c r="F23" s="62"/>
      <c r="G23" s="62"/>
      <c r="H23" s="62"/>
      <c r="I23" s="62"/>
      <c r="J23" s="62"/>
      <c r="K23" s="62"/>
    </row>
    <row r="24" spans="1:11" ht="16.5">
      <c r="A24" s="61"/>
      <c r="B24" s="12" t="s">
        <v>56</v>
      </c>
      <c r="C24" s="34">
        <v>0</v>
      </c>
      <c r="D24" s="35">
        <v>0</v>
      </c>
      <c r="E24" s="11"/>
      <c r="F24" s="18"/>
      <c r="G24" s="18"/>
      <c r="H24" s="18"/>
      <c r="I24" s="18"/>
      <c r="J24" s="18"/>
      <c r="K24" s="18"/>
    </row>
    <row r="25" spans="1:11" ht="16.5">
      <c r="A25" s="61"/>
      <c r="B25" s="12" t="s">
        <v>63</v>
      </c>
      <c r="C25" s="34">
        <v>0</v>
      </c>
      <c r="D25" s="35">
        <v>0</v>
      </c>
      <c r="E25" s="11"/>
      <c r="F25" s="11"/>
      <c r="G25" s="11"/>
      <c r="H25" s="11"/>
      <c r="I25" s="11"/>
    </row>
    <row r="26" spans="1:11" ht="16.5">
      <c r="A26" s="61"/>
      <c r="B26" s="14" t="s">
        <v>28</v>
      </c>
      <c r="C26" s="36">
        <f>+C22+C23+C24+C25</f>
        <v>0</v>
      </c>
      <c r="D26" s="37">
        <f>+D22+D23+D25</f>
        <v>0</v>
      </c>
      <c r="E26" s="11"/>
      <c r="F26" s="11"/>
      <c r="G26" s="11"/>
      <c r="H26" s="11"/>
      <c r="I26" s="11"/>
    </row>
    <row r="27" spans="1:11" ht="16.5">
      <c r="A27" s="64" t="s">
        <v>21</v>
      </c>
      <c r="B27" s="64"/>
      <c r="C27" s="65">
        <f>+C6+C11+C16+C21+C26</f>
        <v>12</v>
      </c>
      <c r="D27" s="66">
        <f>+D6+D11+D16+D21+D26</f>
        <v>45340.82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20"/>
      <c r="F36" s="47"/>
      <c r="G36" s="47"/>
      <c r="H36" s="47"/>
      <c r="I36" s="47"/>
      <c r="J36" s="47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ht="15.75">
      <c r="E37" s="20"/>
      <c r="F37" s="47"/>
      <c r="G37" s="47"/>
      <c r="H37" s="47"/>
      <c r="I37" s="47"/>
      <c r="J37" s="47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ht="15.75">
      <c r="E38" s="20"/>
      <c r="F38" s="47"/>
      <c r="G38" s="47"/>
      <c r="H38" s="47"/>
      <c r="I38" s="47"/>
      <c r="J38" s="47"/>
      <c r="K38" s="18"/>
      <c r="L38" s="1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ht="15.75">
      <c r="A39" s="20"/>
      <c r="B39" s="20"/>
      <c r="C39" s="20"/>
      <c r="D39" s="20"/>
      <c r="F39" s="47"/>
      <c r="G39" s="47"/>
      <c r="H39" s="47"/>
      <c r="I39" s="21"/>
      <c r="J39" s="21"/>
      <c r="K39" s="22"/>
      <c r="L39" s="22"/>
    </row>
    <row r="40" spans="1:64" ht="15.75">
      <c r="A40" s="20"/>
      <c r="B40" s="20"/>
      <c r="C40" s="20"/>
      <c r="D40" s="20"/>
      <c r="F40" s="20"/>
      <c r="G40" s="23"/>
      <c r="H40" s="23"/>
      <c r="I40" s="23"/>
      <c r="J40" s="23"/>
    </row>
    <row r="41" spans="1:64" ht="15.75">
      <c r="A41" s="20"/>
      <c r="B41" s="20"/>
      <c r="C41" s="20"/>
      <c r="D41" s="20"/>
      <c r="F41" s="24"/>
      <c r="G41" s="23"/>
      <c r="H41" s="23"/>
      <c r="I41" s="23"/>
      <c r="J41" s="23"/>
    </row>
    <row r="42" spans="1:64" ht="15.75">
      <c r="F42" s="20"/>
      <c r="G42" s="23"/>
      <c r="H42" s="23"/>
      <c r="I42" s="20"/>
      <c r="J42" s="20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2025_1T_Dades Estadistiques_v</vt:lpstr>
      <vt:lpstr>2025_1T_Datos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2025-05-05T10:12:11Z</dcterms:modified>
</cp:coreProperties>
</file>