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7793D92F-0B3E-4619-8A82-218A0F0B4E3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5_2T_Contractes_NO_menors" sheetId="7" r:id="rId1"/>
    <sheet name="2025_2T_Contratos_NO_menores_C" sheetId="2" r:id="rId2"/>
    <sheet name="2025_2T Pròrrogues" sheetId="9" r:id="rId3"/>
    <sheet name="2025_2T Prórrogas" sheetId="4" r:id="rId4"/>
    <sheet name="2025_2T Modificacions" sheetId="8" r:id="rId5"/>
  </sheets>
  <externalReferences>
    <externalReference r:id="rId6"/>
  </externalReferences>
  <definedNames>
    <definedName name="_Hlk73716992" localSheetId="4">'2025_2T Modificacions'!#REF!</definedName>
    <definedName name="_Hlk73716992" localSheetId="3">'2025_2T Prórrogas'!#REF!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M9" i="9"/>
  <c r="L9" i="9"/>
  <c r="N6" i="9"/>
  <c r="N9" i="4" l="1"/>
  <c r="M9" i="4"/>
  <c r="L9" i="4"/>
  <c r="V20" i="7"/>
  <c r="W20" i="7" s="1"/>
  <c r="U20" i="7"/>
  <c r="T20" i="7"/>
  <c r="M20" i="7"/>
  <c r="L20" i="7"/>
  <c r="K20" i="7"/>
  <c r="J20" i="7"/>
  <c r="W20" i="2"/>
  <c r="V20" i="2"/>
  <c r="U20" i="2"/>
  <c r="T20" i="2"/>
  <c r="M20" i="2"/>
  <c r="L20" i="2"/>
  <c r="K20" i="2"/>
  <c r="J20" i="2"/>
  <c r="N19" i="7"/>
  <c r="L19" i="7"/>
  <c r="Q18" i="7"/>
  <c r="W18" i="7"/>
  <c r="N19" i="2"/>
  <c r="L19" i="2"/>
  <c r="W18" i="2" l="1"/>
  <c r="Q18" i="2"/>
  <c r="W17" i="7"/>
  <c r="Q17" i="7"/>
  <c r="N17" i="7"/>
  <c r="W17" i="2"/>
  <c r="Q17" i="2"/>
  <c r="N17" i="2"/>
  <c r="W16" i="7"/>
  <c r="Q16" i="7"/>
  <c r="W16" i="2"/>
  <c r="Q16" i="2"/>
  <c r="W15" i="7"/>
  <c r="Q15" i="7"/>
  <c r="W14" i="7"/>
  <c r="Q14" i="7"/>
  <c r="Q7" i="2"/>
  <c r="Q8" i="2"/>
  <c r="Q9" i="2"/>
  <c r="Q11" i="2"/>
  <c r="Q12" i="2"/>
  <c r="Q13" i="2"/>
  <c r="Q14" i="2"/>
  <c r="Q15" i="2"/>
  <c r="Q4" i="2"/>
  <c r="W15" i="2"/>
  <c r="W14" i="2"/>
  <c r="W13" i="2" l="1"/>
  <c r="Q8" i="7"/>
  <c r="Q6" i="7"/>
  <c r="Q7" i="7"/>
  <c r="Q9" i="7"/>
  <c r="Q11" i="7"/>
  <c r="Q12" i="7"/>
  <c r="Q13" i="7"/>
  <c r="Q4" i="7"/>
  <c r="Q5" i="7"/>
  <c r="W13" i="7"/>
  <c r="W12" i="7" l="1"/>
  <c r="W4" i="2" l="1"/>
  <c r="W4" i="7"/>
  <c r="W9" i="7" l="1"/>
  <c r="W8" i="7"/>
  <c r="W6" i="7"/>
  <c r="W9" i="2"/>
  <c r="W8" i="2"/>
  <c r="W12" i="2"/>
  <c r="W6" i="2"/>
  <c r="Q6" i="2" l="1"/>
  <c r="W11" i="7"/>
  <c r="W5" i="7"/>
  <c r="W11" i="2" l="1"/>
  <c r="W5" i="2" l="1"/>
  <c r="N6" i="4" l="1"/>
  <c r="Q5" i="2" l="1"/>
</calcChain>
</file>

<file path=xl/sharedStrings.xml><?xml version="1.0" encoding="utf-8"?>
<sst xmlns="http://schemas.openxmlformats.org/spreadsheetml/2006/main" count="538" uniqueCount="248">
  <si>
    <t>OBJECTE</t>
  </si>
  <si>
    <t>CAPÍTOL</t>
  </si>
  <si>
    <t>IVA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</si>
  <si>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</si>
  <si>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</si>
  <si>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</si>
  <si>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</si>
  <si>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</si>
  <si>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</si>
  <si>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</si>
  <si>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</si>
  <si>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</si>
  <si>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</si>
  <si>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</si>
  <si>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</si>
  <si>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</si>
  <si>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</si>
  <si>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</si>
  <si>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</si>
  <si>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</si>
  <si>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</si>
  <si>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</si>
  <si>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</si>
  <si>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</si>
  <si>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</si>
  <si>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</si>
  <si>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</si>
  <si>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</si>
  <si>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</si>
  <si>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</si>
  <si>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</si>
  <si>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</si>
  <si>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</si>
  <si>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</si>
  <si>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</si>
  <si>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</si>
  <si>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</si>
  <si>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</si>
  <si>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</si>
  <si>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</si>
  <si>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</si>
  <si>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</si>
  <si>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</si>
  <si>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</si>
  <si>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</si>
  <si>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</si>
  <si>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</si>
  <si>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</si>
  <si>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</si>
  <si>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</si>
  <si>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</si>
  <si>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</si>
  <si>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</si>
  <si>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</si>
  <si>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</si>
  <si>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</si>
  <si>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</si>
  <si>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</si>
  <si>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</si>
  <si>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</si>
  <si>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</si>
  <si>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</si>
  <si>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</si>
  <si>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</si>
  <si>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</si>
  <si>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</si>
  <si>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</si>
  <si>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</si>
  <si>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</si>
  <si>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</si>
  <si>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</si>
  <si>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</si>
  <si>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</si>
  <si>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</si>
  <si>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</si>
  <si>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</si>
  <si>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</si>
  <si>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</si>
  <si>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</si>
  <si>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</si>
  <si>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</si>
  <si>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</si>
  <si>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</si>
  <si>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</si>
  <si>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</si>
  <si>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</si>
  <si>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</si>
  <si>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</si>
  <si>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</si>
  <si>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</si>
  <si>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</si>
  <si>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</si>
  <si>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</si>
  <si>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PROCEDIMENT:</t>
  </si>
  <si>
    <t>TIPUS DE CONTRACTE:</t>
  </si>
  <si>
    <t>DURACIÓ:</t>
  </si>
  <si>
    <t>ESTAT:</t>
  </si>
  <si>
    <t>DATA FINAL PRORROGA</t>
  </si>
  <si>
    <t>SDA: especifico en el marco de un Sistema Dinámico de Adquisición</t>
  </si>
  <si>
    <t>SU</t>
  </si>
  <si>
    <t>IMPORT MODIFICACIÓ CONTRACTE</t>
  </si>
  <si>
    <t>PREU FINAL CONTRACTE</t>
  </si>
  <si>
    <t>% import modificació</t>
  </si>
  <si>
    <t>PREU CONTRACTE</t>
  </si>
  <si>
    <t>N.º. LICITADORES</t>
  </si>
  <si>
    <t>N.º. LICITADORS</t>
  </si>
  <si>
    <t>2</t>
  </si>
  <si>
    <t>AM</t>
  </si>
  <si>
    <t>F</t>
  </si>
  <si>
    <t>A86340098</t>
  </si>
  <si>
    <t>EMP: Encargo medio propio</t>
  </si>
  <si>
    <t xml:space="preserve">1A </t>
  </si>
  <si>
    <t>1/1</t>
  </si>
  <si>
    <t>1438989X</t>
  </si>
  <si>
    <t>IT09495830961</t>
  </si>
  <si>
    <t>WISTLEBLOWING SOLUTIONS IMPRESA SOCIALE, SRL</t>
  </si>
  <si>
    <t>SDA: En el marc d'un Sistema Dinàmic d'Adquisició</t>
  </si>
  <si>
    <t>EMP: Encàrrec mig propi</t>
  </si>
  <si>
    <t>SDA</t>
  </si>
  <si>
    <t>2106967T</t>
  </si>
  <si>
    <t>2055043C</t>
  </si>
  <si>
    <t>42M</t>
  </si>
  <si>
    <t xml:space="preserve"> KONICA MINOLTA BUSINESS SOLUTIONS SPAIN, SA</t>
  </si>
  <si>
    <t>A81069197</t>
  </si>
  <si>
    <t>2143378P</t>
  </si>
  <si>
    <t>B64065519</t>
  </si>
  <si>
    <t>OFFICE 24 SOLUTIONS, SL</t>
  </si>
  <si>
    <t>28/01/2025</t>
  </si>
  <si>
    <t>2057192M</t>
  </si>
  <si>
    <t>0</t>
  </si>
  <si>
    <t>B97929798</t>
  </si>
  <si>
    <t>ARTÍCULOS PAPELERIA SENA, SL</t>
  </si>
  <si>
    <t>El contracte es perfecciona amb la seua adjudicació
(art. 153.1 i 36.3 LCSP)</t>
  </si>
  <si>
    <t>1469417H</t>
  </si>
  <si>
    <t>A83052407</t>
  </si>
  <si>
    <t>SOCIEDAD ESTATAL CORREOS Y TELÉGRAFOS, SA-SME</t>
  </si>
  <si>
    <t>1728620M</t>
  </si>
  <si>
    <t>AIG EUROPE, SA</t>
  </si>
  <si>
    <t>W0186206I</t>
  </si>
  <si>
    <t xml:space="preserve"> </t>
  </si>
  <si>
    <t>1997596P</t>
  </si>
  <si>
    <t>PAS</t>
  </si>
  <si>
    <t>3M</t>
  </si>
  <si>
    <t>B98479512</t>
  </si>
  <si>
    <t>DULA AUDITORES, SLP</t>
  </si>
  <si>
    <t>DT</t>
  </si>
  <si>
    <t>Perfil contratante</t>
  </si>
  <si>
    <t>El contrato se perfecciona con su adjudicación
(art. 153.1 y 36.3 LCSP)</t>
  </si>
  <si>
    <t>CLECE SEGURIDAD, SAU</t>
  </si>
  <si>
    <t>Aceptación adjudicación 12/02/2025 (art.159.6.g. LCSP)</t>
  </si>
  <si>
    <t>Acceptació adjudicació 12/02/2025 (art.159.6.g. LCSP)</t>
  </si>
  <si>
    <t>2/2</t>
  </si>
  <si>
    <t>A95758389</t>
  </si>
  <si>
    <t>IBERDROLA CLIENTES, S.A.U.</t>
  </si>
  <si>
    <t xml:space="preserve">2143796W  </t>
  </si>
  <si>
    <t xml:space="preserve">2143796W </t>
  </si>
  <si>
    <r>
      <rPr>
        <sz val="11"/>
        <color theme="0"/>
        <rFont val="Calibri"/>
        <family val="2"/>
      </rPr>
      <t xml:space="preserve">PROCEDIMENTS DE CONTRACTACIÓ
</t>
    </r>
    <r>
      <rPr>
        <b/>
        <sz val="12"/>
        <color theme="0"/>
        <rFont val="Arial"/>
        <family val="2"/>
      </rPr>
      <t xml:space="preserve">
</t>
    </r>
    <r>
      <rPr>
        <sz val="11"/>
        <color theme="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theme="0"/>
        <rFont val="Arial"/>
        <family val="2"/>
      </rPr>
      <t xml:space="preserve">
</t>
    </r>
    <r>
      <rPr>
        <sz val="11"/>
        <color theme="0"/>
        <rFont val="Calibri"/>
        <family val="2"/>
      </rPr>
      <t>CONTRACTES de 01/01/2025 al 30/06/2025</t>
    </r>
  </si>
  <si>
    <t>ESTAT
(a 30/06/2025)</t>
  </si>
  <si>
    <t>ESTADO
(a 30/06/2025)</t>
  </si>
  <si>
    <t>ESTAT DEL CONTRACTE
(a 30/06/2025)
V (vigent)
F (extingit per execució)
D (desert)</t>
  </si>
  <si>
    <t>De conformidad con la cláusula 24.12 del PCAP del AM 2/24CC y con los artículos 153.1 y 36.3 de la LCSP, no resulta necesaria la formalización del contrato basado en el acuerdo marco ya que se perfecciona con su adjudicación.</t>
  </si>
  <si>
    <t xml:space="preserve">2185649Z (Lote 1) </t>
  </si>
  <si>
    <t xml:space="preserve">2185649Z (Lote 2) </t>
  </si>
  <si>
    <t>A82018474</t>
  </si>
  <si>
    <t>TELEFÓNICA DE ESPAÑA, S.A.U.</t>
  </si>
  <si>
    <t xml:space="preserve">2185649Z (Lot 1) </t>
  </si>
  <si>
    <t xml:space="preserve">2185649Z (Lot 2) </t>
  </si>
  <si>
    <t>De conformitat amb la clàusula 24.12 del PCAP de l'AM 2/24CC i amb els articles 153.1 i 36.3 de la LCSP, no resulta necessària la formalització del contracte basat en l'acord marc ja que es perfecciona amb la seua adjudicació.</t>
  </si>
  <si>
    <t>1A</t>
  </si>
  <si>
    <t>5A</t>
  </si>
  <si>
    <t>2174389K</t>
  </si>
  <si>
    <t>2A</t>
  </si>
  <si>
    <t>B46178364</t>
  </si>
  <si>
    <t>VIAJES TRANSVIA TOURS, S.L.</t>
  </si>
  <si>
    <t xml:space="preserve">SU </t>
  </si>
  <si>
    <t>De conformidad con la cláusula 22 del PCAP del SDA-TIC 2/21CC y con los artículos 153.1 y 36.3 de la LCSP, el contrato se perfecciona con su adjudicación</t>
  </si>
  <si>
    <t xml:space="preserve">2173963T </t>
  </si>
  <si>
    <t>3A</t>
  </si>
  <si>
    <t>A81585838</t>
  </si>
  <si>
    <t>COS MANTENIMIENTO, S.A.</t>
  </si>
  <si>
    <t>De conformitat amb la clàusula 22 del PCAP del SDA-TIC 2/21CC i amb els articles 153.1 i 36.3 de la LCSP, el contracte es perfecciona amb la seua adjudicació</t>
  </si>
  <si>
    <t>2186041T</t>
  </si>
  <si>
    <t>B97100002</t>
  </si>
  <si>
    <t>FORMACIÓN INFORMÁTICA, DESARROLLO Y COMUNICACIONES, S.A.</t>
  </si>
  <si>
    <t>2186572F</t>
  </si>
  <si>
    <t xml:space="preserve">1438339T </t>
  </si>
  <si>
    <t>B41632332</t>
  </si>
  <si>
    <t>MIXTO                 SE/SU</t>
  </si>
  <si>
    <t>Subministrament de material d'oficina i informàtic no inventariable, mitjançant contracte basat en l'Acord marc 3/23CC, de la Central de Compres de la Generalitat Valenciana</t>
  </si>
  <si>
    <t>Servici de connectivitat de seus, mitjançant contracte basat en l'Acord marc 2/21CC, de la Central de Compres de la Generalitat Valenciana, en el seu Lot 1 - Connectivitat de seus. Connexions privades</t>
  </si>
  <si>
    <t>Servici de monitoratge de fonts digitals i certificacions digitals</t>
  </si>
  <si>
    <r>
      <rPr>
        <sz val="11"/>
        <color theme="0"/>
        <rFont val="Calibri"/>
        <family val="2"/>
      </rPr>
      <t xml:space="preserve">PROCEDIMIENTOS DE CONTRATACIÓN
</t>
    </r>
    <r>
      <rPr>
        <b/>
        <sz val="12"/>
        <color theme="0"/>
        <rFont val="Arial"/>
        <family val="2"/>
      </rPr>
      <t xml:space="preserve">
</t>
    </r>
    <r>
      <rPr>
        <sz val="11"/>
        <color theme="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theme="0"/>
        <rFont val="Arial"/>
        <family val="2"/>
      </rPr>
      <t xml:space="preserve">
</t>
    </r>
    <r>
      <rPr>
        <sz val="11"/>
        <color theme="0"/>
        <rFont val="Calibri"/>
        <family val="2"/>
      </rPr>
      <t>CONTRATOS del 01/01/2025 al 30/06/2025</t>
    </r>
  </si>
  <si>
    <t>Subministrament i instal·lació d'elements de seguretat en exercici del manteniment correctiu, mitjançant contracte basat en l'Acord marc 2/23CC de vigilància i seguretat, de la Central de Compres de la Generalitat Valenciana, en el seu Lot 9 - Sector públic instrumental i entitats adherides</t>
  </si>
  <si>
    <t>Subministrament d'energia elèctrica, mitjançant contracte basat en l'Acord marc 2/24CC, de la Central de Compres de la Generalitat Valenciana</t>
  </si>
  <si>
    <t xml:space="preserve">Servici de connectivitat de seus basat en l'Acord marc 2/21CC, de la Central de Compres de la Generalitat Valenciana, en el seu Lot 2 - Connectivitat de seus. Connexions públiques	</t>
  </si>
  <si>
    <t>Servici d'agència de viatges, mitjançant contracte basat en l'Acord marc 1/24CC, de la Central de Compres de la Generalitat Valenciana</t>
  </si>
  <si>
    <t>Subministrament de paper d'oficina, mitjançant contracte específic en el marc del SDA 1/22CC, de la Central de Compres de la Generalitat Valenciana</t>
  </si>
  <si>
    <t xml:space="preserve"> Arrendament, sense opció de compra, de dos dispositius d'impressió, digitalització i còpia, així com la seua gestió, mitjançant contracte basat en l'Acord marc 1/20CC, de la Central de Compres de la Generalitat Valenciana, en el seu Lot 3 - Sector públic instrumental i entitats adherides</t>
  </si>
  <si>
    <t>Subministrament de llicències de Eset Protect Complete mitjançant contracte específic en el marc del SDA-TIC 2/21CC, de la Central de Compres de la Generalitat Valenciana</t>
  </si>
  <si>
    <t>Subministrament de llicències de Veeam Backup mitjançant contracte específic en el marc del SDA-TIC 2/21CC, de la Central de Compres de la Generalitat Valenciana</t>
  </si>
  <si>
    <t>Suministro de papel de oficina, mediante contrato especifico en el marco del SDA 1/22CC, de la Central de Compras de la Generalitat Valenciana</t>
  </si>
  <si>
    <t>Servei d'auditoria externa de diversos aspectes de l'organització i funcionament - Lot 1 Direcció d'Anàlisi i Investigació</t>
  </si>
  <si>
    <t>Servei d'auditoria externa de diversos aspectes de l'organització i funcionament - Lot 2 Àrea d'Administració, Recursos Humans i Gestió Econòmica</t>
  </si>
  <si>
    <t>Servei d'auditoria externa de diversos aspectes de l'organització i funcionament - Lot 3 Direcció Adjunta i d'Assumptes Jurídics</t>
  </si>
  <si>
    <t>Servei d'auditoria externa de diversos aspectes de l'organització i funcionament - Lot 4 Bústies i procediments del Comité d'Ètica, URCA i Sistema Intern d'Informació</t>
  </si>
  <si>
    <t>Servei d'auditoria externa de diversos aspectes de l'organització i funcionament - Lot 5 Sistemes d'Informació</t>
  </si>
  <si>
    <t>Servicio de auditoría externa de varios aspectos de la organización y funcionamiento - Lote 1 Dirección de Análisis e Investigación</t>
  </si>
  <si>
    <t>Suministro e instalación de elementos de seguridad en ejercicio del mantenimiento correctivo, mediante contrato basado en el Acuerdo marco 2/23CC de vigilancia y seguridad para los edificios, de la Central de Compras de la Generalitat Valenciana, en su Lote 9 - Sector público instrumental y entidades adheridas</t>
  </si>
  <si>
    <t>Servicio de auditoría externa de varios aspectos de la organización y funcionamiento - Lote 2 Área de Administración, Recursos Humanos y Gestión Económica</t>
  </si>
  <si>
    <t>Servicio de auditoría externa de varios aspectos de la organización y funcionamiento de la Agencia de Prevención y Lucha contra el Fraude y la Corrupción de la Comunitat Valenciana - Lote 3 - Dirección Adjunta y de Asuntos Jurídicos</t>
  </si>
  <si>
    <t>Servicio de auditoría externa de varios aspectos de la organización y funcionamiento de la Agencia de Prevención y Lucha contra el Fraude y la Corrupción de la Comunitat Valenciana - Lote 4 - Buzones y procedimientos del Comité de Ética, URCA y Sistema Interno de Información</t>
  </si>
  <si>
    <t>Servicio de auditoría externa de varios aspectos de la organización y funcionamiento de la Agencia de Prevención y Lucha contra el Fraude y la Corrupción de la Comunitat Valenciana - Lote 5 Sistemas de Información</t>
  </si>
  <si>
    <t>Suministro de material de oficina e informático no inventariable, mediante contrato basado en el Acuerdo marco 3/23CC, de la Central de Compras de la Generalitat Valenciana</t>
  </si>
  <si>
    <t>Suministro de energía eléctrica para la sede, mediante contrato basado en el Acuerdo marco 2/24CC, de la Central de Compras de la Generalitat Valenciana</t>
  </si>
  <si>
    <t xml:space="preserve"> Arrendamiento, sin opción de compra, de dos dispositivos de impresión, digitalización y copia, así como su gestión, mediante contrato basado en el Acuerdo marco 1/20CC, de la Central de Compras de la Generalitat Valenciana, en su Lote 3 - Sector público instrumental y entidades adheridas</t>
  </si>
  <si>
    <t>Servicio de conectividad de sedes, mediante contrato basado en el Acuerdo marco 2/21CC, de la Central de Compras de la Generalitat Valenciana, en su Lote 1 - Conectividad de sedes. Conexiones privadas</t>
  </si>
  <si>
    <t xml:space="preserve">Servicio de conectividad de sedes, mediante contrato basado en el Acuerdo Marco 2/21CC, de la Central de Compras de la Generalitat Valenciana, en su Lote 2 - Conectividad de sedes. Conexiones públicas	</t>
  </si>
  <si>
    <t>Servicio de agencia de viajes, mediante contrato basado en el Acuerdo Marco 1/24 CC, de la Central de Compras de la Generalitat Valenciana</t>
  </si>
  <si>
    <t>Suministro de licencias de Eset Protect Complete mediante contrato especifico en el marco del SDA-TIC 2/21CC, de la Central de Compras de la Generalitat Valenciana</t>
  </si>
  <si>
    <t>Suministro de licencias de Veeam Backup, mediante contrato especifico en el marco del SDA-TIC 2/21CC, de la Central de Compras de la Generalitat Valenciana</t>
  </si>
  <si>
    <t>Servicio de monitorización de fuentes digitales y certificaciones digitales</t>
  </si>
  <si>
    <r>
      <rPr>
        <b/>
        <sz val="10"/>
        <color theme="0"/>
        <rFont val="Calibri"/>
        <family val="2"/>
      </rPr>
      <t xml:space="preserve">PROCEDIMENTS DE CONTRACTACIÓ
</t>
    </r>
    <r>
      <rPr>
        <b/>
        <sz val="10"/>
        <color theme="0"/>
        <rFont val="Arial"/>
        <family val="2"/>
      </rPr>
      <t xml:space="preserve">
</t>
    </r>
    <r>
      <rPr>
        <b/>
        <sz val="10"/>
        <color theme="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0"/>
        <color theme="0"/>
        <rFont val="Arial"/>
        <family val="2"/>
      </rPr>
      <t xml:space="preserve">
</t>
    </r>
    <r>
      <rPr>
        <b/>
        <sz val="10"/>
        <color theme="0"/>
        <rFont val="Calibri"/>
        <family val="2"/>
        <scheme val="minor"/>
      </rPr>
      <t>MODIFICACIONS</t>
    </r>
    <r>
      <rPr>
        <b/>
        <sz val="10"/>
        <color theme="0"/>
        <rFont val="Calibri"/>
        <family val="2"/>
      </rPr>
      <t xml:space="preserve"> CONTRACTES de l’01/01/2025 al 30/06/2025</t>
    </r>
  </si>
  <si>
    <r>
      <rPr>
        <b/>
        <sz val="11"/>
        <color theme="0"/>
        <rFont val="Calibri"/>
        <family val="2"/>
      </rPr>
      <t xml:space="preserve">PROCEDIMENTS DE CONTRACTACIÓ
</t>
    </r>
    <r>
      <rPr>
        <b/>
        <sz val="12"/>
        <color theme="0"/>
        <rFont val="Arial"/>
        <family val="2"/>
      </rPr>
      <t xml:space="preserve">
</t>
    </r>
    <r>
      <rPr>
        <b/>
        <sz val="11"/>
        <color theme="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theme="0"/>
        <rFont val="Arial"/>
        <family val="2"/>
      </rPr>
      <t xml:space="preserve">
</t>
    </r>
    <r>
      <rPr>
        <b/>
        <sz val="11"/>
        <color theme="0"/>
        <rFont val="Calibri"/>
        <family val="2"/>
      </rPr>
      <t>PRORROGUES CONTRACTES de 01/01/2025 al 30/06/2025</t>
    </r>
  </si>
  <si>
    <t>Serveis de suport i manteniment evolutiu i correctiu de la plataforma Globaleaks</t>
  </si>
  <si>
    <t>Servei de subscripció d'una pòlissa de responsabilitat d'autoritats i personal</t>
  </si>
  <si>
    <t>Subministrament, manteniment i suport d'un producte de programari de comptabilitat i inventari de béns</t>
  </si>
  <si>
    <t xml:space="preserve">AYTOS SOLUCIONES INFORMÁTICAS, SLU </t>
  </si>
  <si>
    <t xml:space="preserve"> Servicios de soporte y mantenimiento evolutivo y correctivo de la plataforma Globaleaks</t>
  </si>
  <si>
    <t>Servicios postales</t>
  </si>
  <si>
    <t>Serveis postals</t>
  </si>
  <si>
    <t>Servicio de suscripción de una poliza de responsabilidad de autoridades y personal</t>
  </si>
  <si>
    <t>Suministro, mantenimiento y soporte de un producto de software de contabilidad e inventario de bienes</t>
  </si>
  <si>
    <t>REF. EJ.</t>
  </si>
  <si>
    <r>
      <rPr>
        <sz val="8"/>
        <color rgb="FFFFFFFF"/>
        <rFont val="Liberation Sans"/>
        <family val="2"/>
      </rPr>
      <t>TIPO</t>
    </r>
    <r>
      <rPr>
        <sz val="8"/>
        <color rgb="FFFFFFFF"/>
        <rFont val="Liberation Sans"/>
        <family val="2"/>
      </rPr>
      <t xml:space="preserve">
 </t>
    </r>
    <r>
      <rPr>
        <sz val="6"/>
        <color rgb="FFFFFFFF"/>
        <rFont val="Liberation Sans"/>
        <family val="2"/>
      </rPr>
      <t>SE (servicio)</t>
    </r>
    <r>
      <rPr>
        <sz val="6"/>
        <color rgb="FFFFFFFF"/>
        <rFont val="Liberation Sans"/>
        <family val="2"/>
      </rPr>
      <t xml:space="preserve">
 *SU (suministro)</t>
    </r>
    <r>
      <rPr>
        <sz val="6"/>
        <color rgb="FFFFFFFF"/>
        <rFont val="Liberation Sans"/>
        <family val="2"/>
      </rPr>
      <t xml:space="preserve">
 *OB (obra) PR (privado)</t>
    </r>
  </si>
  <si>
    <t>CAPÍTULO</t>
  </si>
  <si>
    <t>SIDO DEL CONTRATO
 (a 30/06/2025)
 V (vigente)
 F (extinguido por ejecución)
 D (desierto)</t>
  </si>
  <si>
    <t>DURACIÓN PRORROGA</t>
  </si>
  <si>
    <t>DATA RESOLUCIÓN</t>
  </si>
  <si>
    <t>N.º RESOLUCIÓN</t>
  </si>
  <si>
    <t>FECHA INICIO PRORROGA</t>
  </si>
  <si>
    <t>FECHA FINAL PRORROGA</t>
  </si>
  <si>
    <t>PRECIO CONTRATO</t>
  </si>
  <si>
    <t>ADJUDICATARIO</t>
  </si>
  <si>
    <t>PRORROGA NUMERO / PRÓRROGAS POSIBLES</t>
  </si>
  <si>
    <t>Importe
 Sin IVA</t>
  </si>
  <si>
    <t>Precio contrate</t>
  </si>
  <si>
    <t>NOMBRE / RAZÓN SOCIAL</t>
  </si>
  <si>
    <r>
      <rPr>
        <b/>
        <sz val="11"/>
        <color theme="0"/>
        <rFont val="Calibri"/>
        <family val="2"/>
      </rPr>
      <t xml:space="preserve">PROCEDIMIENTOS DE CONTRATACIÓN
 </t>
    </r>
    <r>
      <rPr>
        <b/>
        <sz val="12"/>
        <color theme="0"/>
        <rFont val="Arial"/>
        <family val="2"/>
      </rPr>
      <t xml:space="preserve">
 </t>
    </r>
    <r>
      <rPr>
        <b/>
        <sz val="11"/>
        <color theme="0"/>
        <rFont val="Calibri"/>
        <family val="2"/>
      </rPr>
      <t xml:space="preserve">En cumplimiento del artículo 9.1.a) de la Ley 2/2015, de 2 d‘abril, de la Generalitat, de Transparencia, Buen Gobierno y Participación Ciudadana de la Comunidad Valenciana
 </t>
    </r>
    <r>
      <rPr>
        <b/>
        <sz val="12"/>
        <color theme="0"/>
        <rFont val="Arial"/>
        <family val="2"/>
      </rPr>
      <t xml:space="preserve">
 </t>
    </r>
    <r>
      <rPr>
        <b/>
        <sz val="11"/>
        <color theme="0"/>
        <rFont val="Calibri"/>
        <family val="2"/>
      </rPr>
      <t>PRORROGAS CONTRATOS de 01/01/2025 al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</si>
</sst>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6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theme="5" tint="-0.499984740745262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8"/>
      <color theme="4"/>
      <name val="Liberation Sans"/>
      <family val="2"/>
    </font>
    <font>
      <sz val="8"/>
      <color theme="4"/>
      <name val="Arial"/>
      <family val="2"/>
    </font>
    <font>
      <b/>
      <sz val="8"/>
      <color theme="4"/>
      <name val="Arial"/>
      <family val="2"/>
    </font>
    <font>
      <sz val="11"/>
      <color theme="4"/>
      <name val="Liberation Sans"/>
      <family val="2"/>
    </font>
    <font>
      <b/>
      <sz val="11"/>
      <color theme="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DDDDDD"/>
      </patternFill>
    </fill>
    <fill>
      <patternFill patternType="solid">
        <fgColor theme="6"/>
        <bgColor rgb="FFFFFFFF"/>
      </patternFill>
    </fill>
    <fill>
      <patternFill patternType="solid">
        <fgColor theme="4"/>
        <bgColor rgb="FF9D2235"/>
      </patternFill>
    </fill>
  </fills>
  <borders count="5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9D2235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9D223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rgb="FFC00000"/>
      </right>
      <top/>
      <bottom style="thin">
        <color rgb="FF9D2235"/>
      </bottom>
      <diagonal/>
    </border>
    <border>
      <left/>
      <right style="thin">
        <color rgb="FFC0000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rgb="FFB2B2B2"/>
      </right>
      <top style="thin">
        <color indexed="64"/>
      </top>
      <bottom style="thin">
        <color theme="4"/>
      </bottom>
      <diagonal/>
    </border>
    <border>
      <left style="thin">
        <color rgb="FFB2B2B2"/>
      </left>
      <right/>
      <top style="thin">
        <color theme="4"/>
      </top>
      <bottom style="thin">
        <color theme="4"/>
      </bottom>
      <diagonal/>
    </border>
    <border>
      <left style="thin">
        <color rgb="FFB2B2B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39" fillId="0" borderId="0"/>
    <xf numFmtId="0" fontId="44" fillId="0" borderId="0" applyNumberFormat="0" applyFill="0" applyBorder="0" applyAlignment="0" applyProtection="0"/>
  </cellStyleXfs>
  <cellXfs count="284">
    <xf numFmtId="0" fontId="0" fillId="0" borderId="0" xfId="0"/>
    <xf numFmtId="0" fontId="22" fillId="0" borderId="2" xfId="0" applyFont="1" applyBorder="1" applyAlignment="1">
      <alignment horizontal="center" vertical="center"/>
    </xf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0" borderId="0" xfId="0" applyFont="1"/>
    <xf numFmtId="0" fontId="13" fillId="0" borderId="0" xfId="0" applyFont="1"/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39" fillId="0" borderId="0" xfId="21"/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39" fillId="0" borderId="0" xfId="2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2" fillId="0" borderId="0" xfId="21" applyFont="1"/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20" fillId="10" borderId="0" xfId="0" applyFont="1" applyFill="1"/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0" borderId="0" xfId="21" applyFont="1" applyAlignment="1">
      <alignment vertical="center"/>
    </xf>
    <xf numFmtId="0" fontId="39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0" fontId="38" fillId="0" borderId="0" xfId="21" applyFont="1" applyAlignment="1">
      <alignment wrapText="1"/>
    </xf>
    <xf numFmtId="0" fontId="40" fillId="0" borderId="0" xfId="21" applyFont="1" applyAlignment="1">
      <alignment wrapText="1"/>
    </xf>
    <xf numFmtId="0" fontId="22" fillId="15" borderId="0" xfId="0" applyFont="1" applyFill="1" applyAlignment="1">
      <alignment horizontal="center" vertical="center"/>
    </xf>
    <xf numFmtId="0" fontId="0" fillId="15" borderId="0" xfId="0" applyFill="1"/>
    <xf numFmtId="166" fontId="38" fillId="0" borderId="0" xfId="21" applyNumberFormat="1" applyFont="1" applyAlignment="1">
      <alignment horizontal="center" vertical="center" wrapText="1" readingOrder="1"/>
    </xf>
    <xf numFmtId="166" fontId="38" fillId="0" borderId="0" xfId="21" applyNumberFormat="1" applyFont="1" applyAlignment="1">
      <alignment horizontal="center" vertical="center" textRotation="90" wrapText="1" readingOrder="1"/>
    </xf>
    <xf numFmtId="14" fontId="38" fillId="0" borderId="0" xfId="21" applyNumberFormat="1" applyFont="1" applyAlignment="1">
      <alignment horizontal="center" vertical="center" textRotation="90" wrapText="1"/>
    </xf>
    <xf numFmtId="0" fontId="52" fillId="15" borderId="0" xfId="0" applyFont="1" applyFill="1"/>
    <xf numFmtId="0" fontId="45" fillId="15" borderId="0" xfId="0" applyFont="1" applyFill="1"/>
    <xf numFmtId="0" fontId="49" fillId="15" borderId="0" xfId="0" applyFont="1" applyFill="1"/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/>
    </xf>
    <xf numFmtId="1" fontId="47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0" fontId="26" fillId="0" borderId="0" xfId="21" applyFont="1" applyAlignment="1">
      <alignment horizontal="center" vertical="center"/>
    </xf>
    <xf numFmtId="0" fontId="39" fillId="0" borderId="0" xfId="2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6" fillId="0" borderId="0" xfId="0" applyFont="1"/>
    <xf numFmtId="166" fontId="27" fillId="0" borderId="0" xfId="0" applyNumberFormat="1" applyFont="1" applyAlignment="1">
      <alignment horizontal="center" vertical="center" readingOrder="1"/>
    </xf>
    <xf numFmtId="49" fontId="27" fillId="0" borderId="0" xfId="0" applyNumberFormat="1" applyFont="1" applyAlignment="1">
      <alignment horizontal="center" vertical="center" textRotation="90" wrapText="1"/>
    </xf>
    <xf numFmtId="166" fontId="27" fillId="0" borderId="0" xfId="0" applyNumberFormat="1" applyFont="1" applyAlignment="1">
      <alignment horizontal="center" vertical="center" textRotation="90" readingOrder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textRotation="90"/>
    </xf>
    <xf numFmtId="0" fontId="29" fillId="9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textRotation="90" wrapText="1"/>
    </xf>
    <xf numFmtId="4" fontId="29" fillId="9" borderId="14" xfId="0" applyNumberFormat="1" applyFont="1" applyFill="1" applyBorder="1" applyAlignment="1">
      <alignment horizontal="center" vertical="center" textRotation="90" wrapText="1"/>
    </xf>
    <xf numFmtId="49" fontId="29" fillId="9" borderId="14" xfId="0" applyNumberFormat="1" applyFont="1" applyFill="1" applyBorder="1" applyAlignment="1">
      <alignment horizontal="center" vertical="center" textRotation="90" wrapText="1"/>
    </xf>
    <xf numFmtId="14" fontId="29" fillId="9" borderId="14" xfId="0" applyNumberFormat="1" applyFont="1" applyFill="1" applyBorder="1" applyAlignment="1">
      <alignment horizontal="center" vertical="center" textRotation="90"/>
    </xf>
    <xf numFmtId="14" fontId="29" fillId="9" borderId="15" xfId="0" applyNumberFormat="1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14" fontId="27" fillId="0" borderId="17" xfId="0" applyNumberFormat="1" applyFont="1" applyBorder="1" applyAlignment="1">
      <alignment horizontal="center" vertical="center" textRotation="90"/>
    </xf>
    <xf numFmtId="0" fontId="16" fillId="0" borderId="21" xfId="21" applyFont="1" applyBorder="1" applyAlignment="1">
      <alignment horizontal="center" vertical="center" textRotation="90"/>
    </xf>
    <xf numFmtId="0" fontId="16" fillId="0" borderId="21" xfId="21" applyFont="1" applyBorder="1" applyAlignment="1">
      <alignment horizontal="center" vertical="center"/>
    </xf>
    <xf numFmtId="0" fontId="16" fillId="0" borderId="21" xfId="21" applyFont="1" applyBorder="1" applyAlignment="1">
      <alignment horizontal="center" vertical="center" wrapText="1"/>
    </xf>
    <xf numFmtId="14" fontId="16" fillId="0" borderId="21" xfId="21" applyNumberFormat="1" applyFont="1" applyBorder="1" applyAlignment="1">
      <alignment horizontal="center" vertical="center" textRotation="90"/>
    </xf>
    <xf numFmtId="0" fontId="32" fillId="0" borderId="0" xfId="21" applyFont="1"/>
    <xf numFmtId="166" fontId="16" fillId="0" borderId="0" xfId="21" applyNumberFormat="1" applyFont="1" applyAlignment="1">
      <alignment horizontal="center" vertical="center" readingOrder="1"/>
    </xf>
    <xf numFmtId="49" fontId="16" fillId="0" borderId="0" xfId="21" applyNumberFormat="1" applyFont="1" applyAlignment="1">
      <alignment horizontal="center" vertical="center" textRotation="90" wrapText="1"/>
    </xf>
    <xf numFmtId="0" fontId="16" fillId="0" borderId="0" xfId="21" applyFont="1" applyAlignment="1">
      <alignment horizontal="center" vertical="center"/>
    </xf>
    <xf numFmtId="0" fontId="16" fillId="0" borderId="16" xfId="21" applyFont="1" applyBorder="1" applyAlignment="1">
      <alignment horizontal="center" vertical="center" wrapText="1"/>
    </xf>
    <xf numFmtId="0" fontId="16" fillId="0" borderId="17" xfId="21" applyFont="1" applyBorder="1" applyAlignment="1">
      <alignment horizontal="center" vertical="center" textRotation="90"/>
    </xf>
    <xf numFmtId="0" fontId="16" fillId="0" borderId="17" xfId="21" applyFont="1" applyBorder="1" applyAlignment="1">
      <alignment horizontal="center" vertical="center"/>
    </xf>
    <xf numFmtId="0" fontId="16" fillId="0" borderId="17" xfId="21" applyFont="1" applyBorder="1" applyAlignment="1">
      <alignment vertical="center" wrapText="1"/>
    </xf>
    <xf numFmtId="0" fontId="27" fillId="9" borderId="29" xfId="21" applyFont="1" applyFill="1" applyBorder="1" applyAlignment="1">
      <alignment horizontal="center" vertical="center" textRotation="90" wrapText="1"/>
    </xf>
    <xf numFmtId="0" fontId="27" fillId="9" borderId="29" xfId="21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/>
    </xf>
    <xf numFmtId="1" fontId="47" fillId="0" borderId="7" xfId="0" applyNumberFormat="1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/>
    </xf>
    <xf numFmtId="2" fontId="22" fillId="0" borderId="32" xfId="0" applyNumberFormat="1" applyFont="1" applyBorder="1" applyAlignment="1">
      <alignment horizontal="center" vertical="center" wrapText="1"/>
    </xf>
    <xf numFmtId="0" fontId="56" fillId="17" borderId="22" xfId="21" applyFont="1" applyFill="1" applyBorder="1" applyAlignment="1">
      <alignment horizontal="center" vertical="center"/>
    </xf>
    <xf numFmtId="0" fontId="57" fillId="17" borderId="23" xfId="21" applyFont="1" applyFill="1" applyBorder="1" applyAlignment="1">
      <alignment vertical="center"/>
    </xf>
    <xf numFmtId="4" fontId="58" fillId="17" borderId="23" xfId="21" applyNumberFormat="1" applyFont="1" applyFill="1" applyBorder="1" applyAlignment="1">
      <alignment vertical="center"/>
    </xf>
    <xf numFmtId="4" fontId="58" fillId="17" borderId="23" xfId="21" applyNumberFormat="1" applyFont="1" applyFill="1" applyBorder="1" applyAlignment="1">
      <alignment horizontal="center" vertical="center"/>
    </xf>
    <xf numFmtId="0" fontId="59" fillId="17" borderId="23" xfId="21" applyFont="1" applyFill="1" applyBorder="1" applyAlignment="1">
      <alignment vertical="center"/>
    </xf>
    <xf numFmtId="0" fontId="57" fillId="17" borderId="23" xfId="21" applyFont="1" applyFill="1" applyBorder="1" applyAlignment="1">
      <alignment horizontal="center" vertical="center"/>
    </xf>
    <xf numFmtId="0" fontId="57" fillId="17" borderId="24" xfId="21" applyFont="1" applyFill="1" applyBorder="1" applyAlignment="1">
      <alignment horizontal="center" vertical="center"/>
    </xf>
    <xf numFmtId="0" fontId="27" fillId="9" borderId="34" xfId="21" applyFont="1" applyFill="1" applyBorder="1" applyAlignment="1">
      <alignment horizontal="center" vertical="center" textRotation="90" wrapText="1"/>
    </xf>
    <xf numFmtId="0" fontId="27" fillId="9" borderId="34" xfId="21" applyFont="1" applyFill="1" applyBorder="1" applyAlignment="1">
      <alignment horizontal="center" vertical="center" wrapText="1"/>
    </xf>
    <xf numFmtId="0" fontId="35" fillId="11" borderId="36" xfId="21" applyFont="1" applyFill="1" applyBorder="1" applyAlignment="1">
      <alignment horizontal="center" vertical="center"/>
    </xf>
    <xf numFmtId="0" fontId="26" fillId="11" borderId="37" xfId="21" applyFont="1" applyFill="1" applyBorder="1"/>
    <xf numFmtId="4" fontId="41" fillId="11" borderId="37" xfId="21" applyNumberFormat="1" applyFont="1" applyFill="1" applyBorder="1"/>
    <xf numFmtId="4" fontId="41" fillId="11" borderId="37" xfId="21" applyNumberFormat="1" applyFont="1" applyFill="1" applyBorder="1" applyAlignment="1">
      <alignment horizontal="center"/>
    </xf>
    <xf numFmtId="0" fontId="26" fillId="12" borderId="37" xfId="21" applyFont="1" applyFill="1" applyBorder="1" applyAlignment="1">
      <alignment horizontal="center"/>
    </xf>
    <xf numFmtId="0" fontId="26" fillId="11" borderId="37" xfId="21" applyFont="1" applyFill="1" applyBorder="1" applyAlignment="1">
      <alignment horizontal="center"/>
    </xf>
    <xf numFmtId="0" fontId="26" fillId="11" borderId="38" xfId="21" applyFont="1" applyFill="1" applyBorder="1" applyAlignment="1">
      <alignment horizontal="center"/>
    </xf>
    <xf numFmtId="166" fontId="46" fillId="0" borderId="22" xfId="21" applyNumberFormat="1" applyFont="1" applyBorder="1" applyAlignment="1">
      <alignment horizontal="center" vertical="center" wrapText="1" readingOrder="1"/>
    </xf>
    <xf numFmtId="166" fontId="46" fillId="0" borderId="23" xfId="21" applyNumberFormat="1" applyFont="1" applyBorder="1" applyAlignment="1">
      <alignment horizontal="center" vertical="center" wrapText="1" readingOrder="1"/>
    </xf>
    <xf numFmtId="49" fontId="46" fillId="0" borderId="23" xfId="21" applyNumberFormat="1" applyFont="1" applyBorder="1" applyAlignment="1">
      <alignment horizontal="center" vertical="center" textRotation="90" wrapText="1"/>
    </xf>
    <xf numFmtId="166" fontId="46" fillId="0" borderId="23" xfId="21" applyNumberFormat="1" applyFont="1" applyBorder="1" applyAlignment="1">
      <alignment horizontal="center" vertical="center" textRotation="90" wrapText="1" readingOrder="1"/>
    </xf>
    <xf numFmtId="14" fontId="46" fillId="0" borderId="23" xfId="21" applyNumberFormat="1" applyFont="1" applyBorder="1" applyAlignment="1">
      <alignment horizontal="center" vertical="center" textRotation="90" wrapText="1"/>
    </xf>
    <xf numFmtId="0" fontId="46" fillId="0" borderId="23" xfId="21" applyFont="1" applyBorder="1" applyAlignment="1">
      <alignment horizontal="center" vertical="center" textRotation="90" wrapText="1"/>
    </xf>
    <xf numFmtId="0" fontId="46" fillId="0" borderId="23" xfId="21" applyFont="1" applyBorder="1" applyAlignment="1">
      <alignment horizontal="center" vertical="center" wrapText="1"/>
    </xf>
    <xf numFmtId="166" fontId="46" fillId="0" borderId="24" xfId="21" applyNumberFormat="1" applyFont="1" applyBorder="1" applyAlignment="1">
      <alignment horizontal="center" vertical="center" wrapText="1" readingOrder="1"/>
    </xf>
    <xf numFmtId="0" fontId="31" fillId="0" borderId="21" xfId="21" applyFont="1" applyBorder="1" applyAlignment="1">
      <alignment horizontal="center" vertical="center" textRotation="90"/>
    </xf>
    <xf numFmtId="0" fontId="31" fillId="0" borderId="21" xfId="21" applyFont="1" applyBorder="1" applyAlignment="1">
      <alignment horizontal="center" vertical="center"/>
    </xf>
    <xf numFmtId="14" fontId="31" fillId="0" borderId="21" xfId="21" applyNumberFormat="1" applyFont="1" applyBorder="1" applyAlignment="1">
      <alignment horizontal="center" vertical="center" textRotation="90"/>
    </xf>
    <xf numFmtId="166" fontId="31" fillId="0" borderId="0" xfId="21" applyNumberFormat="1" applyFont="1" applyAlignment="1">
      <alignment horizontal="center" vertical="center" readingOrder="1"/>
    </xf>
    <xf numFmtId="49" fontId="31" fillId="0" borderId="0" xfId="21" applyNumberFormat="1" applyFont="1" applyAlignment="1">
      <alignment horizontal="center" vertical="center" textRotation="90" wrapText="1"/>
    </xf>
    <xf numFmtId="0" fontId="31" fillId="0" borderId="0" xfId="21" applyFont="1" applyAlignment="1">
      <alignment horizontal="center" vertical="center"/>
    </xf>
    <xf numFmtId="0" fontId="31" fillId="0" borderId="16" xfId="21" applyFont="1" applyBorder="1" applyAlignment="1">
      <alignment horizontal="center" vertical="center" wrapText="1"/>
    </xf>
    <xf numFmtId="0" fontId="31" fillId="0" borderId="17" xfId="21" applyFont="1" applyBorder="1" applyAlignment="1">
      <alignment horizontal="center" vertical="center" textRotation="90"/>
    </xf>
    <xf numFmtId="0" fontId="31" fillId="0" borderId="17" xfId="21" applyFont="1" applyBorder="1" applyAlignment="1">
      <alignment horizontal="center" vertical="center"/>
    </xf>
    <xf numFmtId="0" fontId="31" fillId="0" borderId="17" xfId="21" applyFont="1" applyBorder="1" applyAlignment="1">
      <alignment vertical="center" wrapText="1"/>
    </xf>
    <xf numFmtId="0" fontId="31" fillId="0" borderId="17" xfId="2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/>
    </xf>
    <xf numFmtId="1" fontId="47" fillId="0" borderId="9" xfId="0" applyNumberFormat="1" applyFont="1" applyBorder="1" applyAlignment="1">
      <alignment horizontal="center" vertical="center"/>
    </xf>
    <xf numFmtId="4" fontId="22" fillId="0" borderId="9" xfId="0" applyNumberFormat="1" applyFont="1" applyBorder="1" applyAlignment="1">
      <alignment horizontal="center" vertical="center"/>
    </xf>
    <xf numFmtId="4" fontId="22" fillId="0" borderId="9" xfId="0" applyNumberFormat="1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/>
    </xf>
    <xf numFmtId="2" fontId="22" fillId="0" borderId="39" xfId="0" applyNumberFormat="1" applyFont="1" applyBorder="1" applyAlignment="1">
      <alignment horizontal="center" vertical="center" wrapText="1"/>
    </xf>
    <xf numFmtId="0" fontId="13" fillId="18" borderId="22" xfId="0" applyFont="1" applyFill="1" applyBorder="1" applyAlignment="1">
      <alignment vertical="center"/>
    </xf>
    <xf numFmtId="0" fontId="23" fillId="18" borderId="23" xfId="0" applyFont="1" applyFill="1" applyBorder="1" applyAlignment="1">
      <alignment vertical="center"/>
    </xf>
    <xf numFmtId="0" fontId="24" fillId="18" borderId="23" xfId="0" applyFont="1" applyFill="1" applyBorder="1" applyAlignment="1">
      <alignment horizontal="right" vertical="center" wrapText="1"/>
    </xf>
    <xf numFmtId="0" fontId="23" fillId="18" borderId="23" xfId="0" applyFont="1" applyFill="1" applyBorder="1" applyAlignment="1">
      <alignment vertical="center" wrapText="1"/>
    </xf>
    <xf numFmtId="4" fontId="24" fillId="18" borderId="23" xfId="0" applyNumberFormat="1" applyFont="1" applyFill="1" applyBorder="1" applyAlignment="1">
      <alignment horizontal="center" vertical="center"/>
    </xf>
    <xf numFmtId="4" fontId="23" fillId="18" borderId="23" xfId="0" applyNumberFormat="1" applyFont="1" applyFill="1" applyBorder="1" applyAlignment="1">
      <alignment vertical="center"/>
    </xf>
    <xf numFmtId="0" fontId="23" fillId="18" borderId="23" xfId="0" applyFont="1" applyFill="1" applyBorder="1" applyAlignment="1">
      <alignment horizontal="center" vertical="center"/>
    </xf>
    <xf numFmtId="2" fontId="23" fillId="18" borderId="23" xfId="0" applyNumberFormat="1" applyFont="1" applyFill="1" applyBorder="1" applyAlignment="1">
      <alignment vertical="center"/>
    </xf>
    <xf numFmtId="164" fontId="48" fillId="19" borderId="23" xfId="0" applyNumberFormat="1" applyFont="1" applyFill="1" applyBorder="1" applyAlignment="1">
      <alignment horizontal="center" vertical="center" wrapText="1"/>
    </xf>
    <xf numFmtId="14" fontId="23" fillId="18" borderId="23" xfId="0" applyNumberFormat="1" applyFont="1" applyFill="1" applyBorder="1" applyAlignment="1">
      <alignment horizontal="center" vertical="center"/>
    </xf>
    <xf numFmtId="14" fontId="23" fillId="18" borderId="24" xfId="0" applyNumberFormat="1" applyFont="1" applyFill="1" applyBorder="1" applyAlignment="1">
      <alignment horizontal="center" vertical="center"/>
    </xf>
    <xf numFmtId="0" fontId="22" fillId="15" borderId="12" xfId="0" applyFont="1" applyFill="1" applyBorder="1" applyAlignment="1">
      <alignment horizontal="center" vertical="center"/>
    </xf>
    <xf numFmtId="0" fontId="22" fillId="16" borderId="12" xfId="0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center" vertical="center"/>
    </xf>
    <xf numFmtId="0" fontId="22" fillId="15" borderId="23" xfId="0" applyFont="1" applyFill="1" applyBorder="1" applyAlignment="1">
      <alignment horizontal="center" vertical="center"/>
    </xf>
    <xf numFmtId="166" fontId="22" fillId="15" borderId="23" xfId="0" applyNumberFormat="1" applyFont="1" applyFill="1" applyBorder="1" applyAlignment="1">
      <alignment horizontal="center" vertical="center" wrapText="1"/>
    </xf>
    <xf numFmtId="49" fontId="22" fillId="15" borderId="23" xfId="0" applyNumberFormat="1" applyFont="1" applyFill="1" applyBorder="1" applyAlignment="1">
      <alignment horizontal="center" vertical="center" wrapText="1"/>
    </xf>
    <xf numFmtId="0" fontId="52" fillId="15" borderId="23" xfId="0" applyFont="1" applyFill="1" applyBorder="1" applyAlignment="1">
      <alignment horizontal="center" vertical="center" textRotation="90" wrapText="1"/>
    </xf>
    <xf numFmtId="4" fontId="47" fillId="15" borderId="23" xfId="0" applyNumberFormat="1" applyFont="1" applyFill="1" applyBorder="1" applyAlignment="1">
      <alignment horizontal="center" vertical="center"/>
    </xf>
    <xf numFmtId="4" fontId="22" fillId="15" borderId="23" xfId="0" applyNumberFormat="1" applyFont="1" applyFill="1" applyBorder="1" applyAlignment="1">
      <alignment horizontal="center" vertical="center"/>
    </xf>
    <xf numFmtId="0" fontId="44" fillId="16" borderId="23" xfId="22" applyFill="1" applyBorder="1" applyAlignment="1">
      <alignment horizontal="center" vertical="center"/>
    </xf>
    <xf numFmtId="10" fontId="22" fillId="15" borderId="23" xfId="0" applyNumberFormat="1" applyFont="1" applyFill="1" applyBorder="1" applyAlignment="1">
      <alignment horizontal="center" vertical="center"/>
    </xf>
    <xf numFmtId="2" fontId="22" fillId="15" borderId="23" xfId="0" applyNumberFormat="1" applyFont="1" applyFill="1" applyBorder="1" applyAlignment="1">
      <alignment horizontal="center" vertical="center" wrapText="1"/>
    </xf>
    <xf numFmtId="4" fontId="22" fillId="15" borderId="23" xfId="0" applyNumberFormat="1" applyFont="1" applyFill="1" applyBorder="1" applyAlignment="1">
      <alignment horizontal="center" vertical="center" wrapText="1"/>
    </xf>
    <xf numFmtId="164" fontId="22" fillId="15" borderId="23" xfId="0" applyNumberFormat="1" applyFont="1" applyFill="1" applyBorder="1" applyAlignment="1">
      <alignment horizontal="center" vertical="center" wrapText="1"/>
    </xf>
    <xf numFmtId="165" fontId="22" fillId="15" borderId="23" xfId="0" applyNumberFormat="1" applyFont="1" applyFill="1" applyBorder="1" applyAlignment="1">
      <alignment horizontal="center" vertical="center" wrapText="1"/>
    </xf>
    <xf numFmtId="14" fontId="22" fillId="15" borderId="40" xfId="0" applyNumberFormat="1" applyFont="1" applyFill="1" applyBorder="1" applyAlignment="1">
      <alignment horizontal="center" vertical="center" wrapText="1"/>
    </xf>
    <xf numFmtId="0" fontId="22" fillId="15" borderId="23" xfId="0" applyFont="1" applyFill="1" applyBorder="1" applyAlignment="1">
      <alignment horizontal="center" vertical="center" wrapText="1"/>
    </xf>
    <xf numFmtId="0" fontId="22" fillId="16" borderId="22" xfId="0" applyFont="1" applyFill="1" applyBorder="1" applyAlignment="1">
      <alignment horizontal="center" vertical="center"/>
    </xf>
    <xf numFmtId="0" fontId="22" fillId="16" borderId="23" xfId="0" applyFont="1" applyFill="1" applyBorder="1" applyAlignment="1">
      <alignment horizontal="center" vertical="center"/>
    </xf>
    <xf numFmtId="166" fontId="22" fillId="16" borderId="23" xfId="0" applyNumberFormat="1" applyFont="1" applyFill="1" applyBorder="1" applyAlignment="1">
      <alignment horizontal="center" vertical="center" wrapText="1"/>
    </xf>
    <xf numFmtId="164" fontId="22" fillId="16" borderId="23" xfId="0" applyNumberFormat="1" applyFont="1" applyFill="1" applyBorder="1" applyAlignment="1">
      <alignment horizontal="center" vertical="center" wrapText="1"/>
    </xf>
    <xf numFmtId="165" fontId="22" fillId="16" borderId="23" xfId="0" applyNumberFormat="1" applyFont="1" applyFill="1" applyBorder="1" applyAlignment="1">
      <alignment horizontal="center" vertical="center" wrapText="1"/>
    </xf>
    <xf numFmtId="0" fontId="22" fillId="16" borderId="23" xfId="0" applyFont="1" applyFill="1" applyBorder="1" applyAlignment="1">
      <alignment horizontal="center" vertical="center" wrapText="1"/>
    </xf>
    <xf numFmtId="4" fontId="47" fillId="16" borderId="23" xfId="0" applyNumberFormat="1" applyFont="1" applyFill="1" applyBorder="1" applyAlignment="1">
      <alignment horizontal="center" vertical="center"/>
    </xf>
    <xf numFmtId="4" fontId="22" fillId="16" borderId="23" xfId="0" applyNumberFormat="1" applyFont="1" applyFill="1" applyBorder="1" applyAlignment="1">
      <alignment horizontal="center" vertical="center"/>
    </xf>
    <xf numFmtId="2" fontId="22" fillId="16" borderId="23" xfId="0" applyNumberFormat="1" applyFont="1" applyFill="1" applyBorder="1" applyAlignment="1">
      <alignment horizontal="center" vertical="center" wrapText="1"/>
    </xf>
    <xf numFmtId="4" fontId="22" fillId="16" borderId="23" xfId="0" applyNumberFormat="1" applyFont="1" applyFill="1" applyBorder="1" applyAlignment="1">
      <alignment horizontal="center" vertical="center" wrapText="1"/>
    </xf>
    <xf numFmtId="10" fontId="22" fillId="16" borderId="23" xfId="0" applyNumberFormat="1" applyFont="1" applyFill="1" applyBorder="1" applyAlignment="1">
      <alignment horizontal="center" vertical="center"/>
    </xf>
    <xf numFmtId="14" fontId="22" fillId="15" borderId="24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66" fontId="22" fillId="0" borderId="23" xfId="0" applyNumberFormat="1" applyFont="1" applyBorder="1" applyAlignment="1">
      <alignment horizontal="center" vertical="center" wrapText="1"/>
    </xf>
    <xf numFmtId="49" fontId="22" fillId="0" borderId="2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4" fontId="22" fillId="0" borderId="23" xfId="0" applyNumberFormat="1" applyFont="1" applyBorder="1" applyAlignment="1">
      <alignment horizontal="center" vertical="center"/>
    </xf>
    <xf numFmtId="1" fontId="47" fillId="0" borderId="23" xfId="0" applyNumberFormat="1" applyFont="1" applyBorder="1" applyAlignment="1">
      <alignment horizontal="center" vertical="center"/>
    </xf>
    <xf numFmtId="4" fontId="22" fillId="0" borderId="23" xfId="0" applyNumberFormat="1" applyFont="1" applyBorder="1" applyAlignment="1">
      <alignment horizontal="center" vertical="center"/>
    </xf>
    <xf numFmtId="4" fontId="22" fillId="0" borderId="23" xfId="0" applyNumberFormat="1" applyFont="1" applyBorder="1" applyAlignment="1">
      <alignment horizontal="center" vertical="center" wrapText="1"/>
    </xf>
    <xf numFmtId="49" fontId="22" fillId="0" borderId="23" xfId="0" applyNumberFormat="1" applyFont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textRotation="90"/>
    </xf>
    <xf numFmtId="0" fontId="27" fillId="0" borderId="37" xfId="0" applyFont="1" applyBorder="1" applyAlignment="1">
      <alignment horizontal="center" vertical="center" wrapText="1"/>
    </xf>
    <xf numFmtId="0" fontId="0" fillId="0" borderId="0" xfId="0"/>
    <xf numFmtId="0" fontId="51" fillId="9" borderId="18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51" fillId="20" borderId="22" xfId="0" applyFont="1" applyFill="1" applyBorder="1" applyAlignment="1">
      <alignment horizontal="center" vertical="center" wrapText="1"/>
    </xf>
    <xf numFmtId="0" fontId="51" fillId="20" borderId="51" xfId="0" applyFont="1" applyFill="1" applyBorder="1" applyAlignment="1">
      <alignment horizontal="center" vertical="center" wrapText="1"/>
    </xf>
    <xf numFmtId="0" fontId="51" fillId="20" borderId="52" xfId="0" applyFont="1" applyFill="1" applyBorder="1" applyAlignment="1">
      <alignment horizontal="center" vertical="center" wrapText="1"/>
    </xf>
    <xf numFmtId="0" fontId="0" fillId="10" borderId="0" xfId="0" applyFill="1"/>
    <xf numFmtId="166" fontId="27" fillId="9" borderId="27" xfId="21" applyNumberFormat="1" applyFont="1" applyFill="1" applyBorder="1" applyAlignment="1">
      <alignment horizontal="center" vertical="center" wrapText="1" readingOrder="1"/>
    </xf>
    <xf numFmtId="166" fontId="27" fillId="9" borderId="30" xfId="21" applyNumberFormat="1" applyFont="1" applyFill="1" applyBorder="1" applyAlignment="1">
      <alignment horizontal="center" vertical="center" wrapText="1" readingOrder="1"/>
    </xf>
    <xf numFmtId="14" fontId="27" fillId="9" borderId="26" xfId="21" applyNumberFormat="1" applyFont="1" applyFill="1" applyBorder="1" applyAlignment="1">
      <alignment horizontal="center" vertical="center" textRotation="90" wrapText="1"/>
    </xf>
    <xf numFmtId="14" fontId="27" fillId="9" borderId="29" xfId="21" applyNumberFormat="1" applyFont="1" applyFill="1" applyBorder="1" applyAlignment="1">
      <alignment horizontal="center" vertical="center" textRotation="90" wrapText="1"/>
    </xf>
    <xf numFmtId="0" fontId="27" fillId="9" borderId="26" xfId="21" applyFont="1" applyFill="1" applyBorder="1" applyAlignment="1">
      <alignment horizontal="center" vertical="center" wrapText="1"/>
    </xf>
    <xf numFmtId="0" fontId="27" fillId="9" borderId="26" xfId="21" applyFont="1" applyFill="1" applyBorder="1" applyAlignment="1">
      <alignment horizontal="center" vertical="center" textRotation="90" wrapText="1"/>
    </xf>
    <xf numFmtId="0" fontId="27" fillId="9" borderId="29" xfId="21" applyFont="1" applyFill="1" applyBorder="1" applyAlignment="1">
      <alignment horizontal="center" vertical="center" textRotation="90" wrapText="1"/>
    </xf>
    <xf numFmtId="0" fontId="39" fillId="0" borderId="0" xfId="21"/>
    <xf numFmtId="0" fontId="51" fillId="9" borderId="22" xfId="21" applyFont="1" applyFill="1" applyBorder="1" applyAlignment="1">
      <alignment horizontal="center" vertical="center" wrapText="1"/>
    </xf>
    <xf numFmtId="0" fontId="51" fillId="9" borderId="23" xfId="21" applyFont="1" applyFill="1" applyBorder="1" applyAlignment="1">
      <alignment horizontal="center" vertical="center" wrapText="1"/>
    </xf>
    <xf numFmtId="0" fontId="51" fillId="9" borderId="24" xfId="21" applyFont="1" applyFill="1" applyBorder="1" applyAlignment="1">
      <alignment horizontal="center" vertical="center" wrapText="1"/>
    </xf>
    <xf numFmtId="166" fontId="27" fillId="9" borderId="25" xfId="21" applyNumberFormat="1" applyFont="1" applyFill="1" applyBorder="1" applyAlignment="1">
      <alignment horizontal="center" vertical="center" wrapText="1" readingOrder="1"/>
    </xf>
    <xf numFmtId="166" fontId="27" fillId="9" borderId="28" xfId="21" applyNumberFormat="1" applyFont="1" applyFill="1" applyBorder="1" applyAlignment="1">
      <alignment horizontal="center" vertical="center" wrapText="1" readingOrder="1"/>
    </xf>
    <xf numFmtId="166" fontId="27" fillId="9" borderId="26" xfId="21" applyNumberFormat="1" applyFont="1" applyFill="1" applyBorder="1" applyAlignment="1">
      <alignment horizontal="center" vertical="center" wrapText="1" readingOrder="1"/>
    </xf>
    <xf numFmtId="166" fontId="27" fillId="9" borderId="29" xfId="21" applyNumberFormat="1" applyFont="1" applyFill="1" applyBorder="1" applyAlignment="1">
      <alignment horizontal="center" vertical="center" wrapText="1" readingOrder="1"/>
    </xf>
    <xf numFmtId="49" fontId="27" fillId="9" borderId="26" xfId="21" applyNumberFormat="1" applyFont="1" applyFill="1" applyBorder="1" applyAlignment="1">
      <alignment horizontal="center" vertical="center" textRotation="90" wrapText="1"/>
    </xf>
    <xf numFmtId="49" fontId="27" fillId="9" borderId="29" xfId="21" applyNumberFormat="1" applyFont="1" applyFill="1" applyBorder="1" applyAlignment="1">
      <alignment horizontal="center" vertical="center" textRotation="90" wrapText="1"/>
    </xf>
    <xf numFmtId="166" fontId="36" fillId="9" borderId="26" xfId="21" applyNumberFormat="1" applyFont="1" applyFill="1" applyBorder="1" applyAlignment="1">
      <alignment horizontal="center" vertical="center" textRotation="90" wrapText="1" readingOrder="1"/>
    </xf>
    <xf numFmtId="166" fontId="27" fillId="9" borderId="29" xfId="21" applyNumberFormat="1" applyFont="1" applyFill="1" applyBorder="1" applyAlignment="1">
      <alignment horizontal="center" vertical="center" textRotation="90" wrapText="1" readingOrder="1"/>
    </xf>
    <xf numFmtId="166" fontId="43" fillId="9" borderId="26" xfId="21" applyNumberFormat="1" applyFont="1" applyFill="1" applyBorder="1" applyAlignment="1">
      <alignment horizontal="center" vertical="center" textRotation="90" wrapText="1" readingOrder="1"/>
    </xf>
    <xf numFmtId="166" fontId="36" fillId="9" borderId="41" xfId="21" applyNumberFormat="1" applyFont="1" applyFill="1" applyBorder="1" applyAlignment="1">
      <alignment horizontal="center" vertical="center" textRotation="90" wrapText="1" readingOrder="1"/>
    </xf>
    <xf numFmtId="166" fontId="36" fillId="9" borderId="42" xfId="21" applyNumberFormat="1" applyFont="1" applyFill="1" applyBorder="1" applyAlignment="1">
      <alignment horizontal="center" vertical="center" textRotation="90" wrapText="1" readingOrder="1"/>
    </xf>
    <xf numFmtId="166" fontId="43" fillId="9" borderId="41" xfId="21" applyNumberFormat="1" applyFont="1" applyFill="1" applyBorder="1" applyAlignment="1">
      <alignment horizontal="center" vertical="center" textRotation="90" wrapText="1" readingOrder="1"/>
    </xf>
    <xf numFmtId="166" fontId="43" fillId="9" borderId="42" xfId="21" applyNumberFormat="1" applyFont="1" applyFill="1" applyBorder="1" applyAlignment="1">
      <alignment horizontal="center" vertical="center" textRotation="90" wrapText="1" readingOrder="1"/>
    </xf>
    <xf numFmtId="14" fontId="27" fillId="9" borderId="41" xfId="21" applyNumberFormat="1" applyFont="1" applyFill="1" applyBorder="1" applyAlignment="1">
      <alignment horizontal="center" vertical="center" textRotation="90" wrapText="1"/>
    </xf>
    <xf numFmtId="14" fontId="27" fillId="9" borderId="42" xfId="21" applyNumberFormat="1" applyFont="1" applyFill="1" applyBorder="1" applyAlignment="1">
      <alignment horizontal="center" vertical="center" textRotation="90" wrapText="1"/>
    </xf>
    <xf numFmtId="0" fontId="27" fillId="9" borderId="41" xfId="21" applyFont="1" applyFill="1" applyBorder="1" applyAlignment="1">
      <alignment horizontal="center" vertical="center" textRotation="90" wrapText="1"/>
    </xf>
    <xf numFmtId="0" fontId="27" fillId="9" borderId="42" xfId="21" applyFont="1" applyFill="1" applyBorder="1" applyAlignment="1">
      <alignment horizontal="center" vertical="center" textRotation="90" wrapText="1"/>
    </xf>
    <xf numFmtId="166" fontId="27" fillId="9" borderId="45" xfId="21" applyNumberFormat="1" applyFont="1" applyFill="1" applyBorder="1" applyAlignment="1">
      <alignment horizontal="center" vertical="center" wrapText="1" readingOrder="1"/>
    </xf>
    <xf numFmtId="166" fontId="27" fillId="9" borderId="46" xfId="21" applyNumberFormat="1" applyFont="1" applyFill="1" applyBorder="1" applyAlignment="1">
      <alignment horizontal="center" vertical="center" wrapText="1" readingOrder="1"/>
    </xf>
    <xf numFmtId="166" fontId="27" fillId="9" borderId="41" xfId="21" applyNumberFormat="1" applyFont="1" applyFill="1" applyBorder="1" applyAlignment="1">
      <alignment horizontal="center" vertical="center" wrapText="1" readingOrder="1"/>
    </xf>
    <xf numFmtId="166" fontId="27" fillId="9" borderId="42" xfId="21" applyNumberFormat="1" applyFont="1" applyFill="1" applyBorder="1" applyAlignment="1">
      <alignment horizontal="center" vertical="center" wrapText="1" readingOrder="1"/>
    </xf>
    <xf numFmtId="49" fontId="27" fillId="9" borderId="41" xfId="21" applyNumberFormat="1" applyFont="1" applyFill="1" applyBorder="1" applyAlignment="1">
      <alignment horizontal="center" vertical="center" textRotation="90" wrapText="1"/>
    </xf>
    <xf numFmtId="49" fontId="27" fillId="9" borderId="42" xfId="21" applyNumberFormat="1" applyFont="1" applyFill="1" applyBorder="1" applyAlignment="1">
      <alignment horizontal="center" vertical="center" textRotation="90" wrapText="1"/>
    </xf>
    <xf numFmtId="0" fontId="27" fillId="9" borderId="47" xfId="21" applyFont="1" applyFill="1" applyBorder="1" applyAlignment="1">
      <alignment horizontal="center" vertical="center" wrapText="1"/>
    </xf>
    <xf numFmtId="0" fontId="27" fillId="9" borderId="49" xfId="21" applyFont="1" applyFill="1" applyBorder="1" applyAlignment="1">
      <alignment horizontal="center" vertical="center" wrapText="1"/>
    </xf>
    <xf numFmtId="0" fontId="27" fillId="9" borderId="48" xfId="21" applyFont="1" applyFill="1" applyBorder="1" applyAlignment="1">
      <alignment horizontal="center" vertical="center" wrapText="1"/>
    </xf>
    <xf numFmtId="166" fontId="27" fillId="9" borderId="43" xfId="21" applyNumberFormat="1" applyFont="1" applyFill="1" applyBorder="1" applyAlignment="1">
      <alignment horizontal="center" vertical="center" wrapText="1" readingOrder="1"/>
    </xf>
    <xf numFmtId="166" fontId="27" fillId="9" borderId="44" xfId="21" applyNumberFormat="1" applyFont="1" applyFill="1" applyBorder="1" applyAlignment="1">
      <alignment horizontal="center" vertical="center" wrapText="1" readingOrder="1"/>
    </xf>
    <xf numFmtId="166" fontId="27" fillId="9" borderId="35" xfId="21" applyNumberFormat="1" applyFont="1" applyFill="1" applyBorder="1" applyAlignment="1">
      <alignment horizontal="center" vertical="center" wrapText="1" readingOrder="1"/>
    </xf>
    <xf numFmtId="0" fontId="53" fillId="9" borderId="22" xfId="21" applyFont="1" applyFill="1" applyBorder="1" applyAlignment="1">
      <alignment horizontal="center" vertical="center" wrapText="1"/>
    </xf>
    <xf numFmtId="0" fontId="53" fillId="9" borderId="23" xfId="21" applyFont="1" applyFill="1" applyBorder="1" applyAlignment="1">
      <alignment horizontal="center" vertical="center" wrapText="1"/>
    </xf>
    <xf numFmtId="0" fontId="53" fillId="9" borderId="24" xfId="21" applyFont="1" applyFill="1" applyBorder="1" applyAlignment="1">
      <alignment horizontal="center" vertical="center" wrapText="1"/>
    </xf>
    <xf numFmtId="166" fontId="27" fillId="14" borderId="25" xfId="21" applyNumberFormat="1" applyFont="1" applyFill="1" applyBorder="1" applyAlignment="1">
      <alignment horizontal="center" vertical="center" wrapText="1" readingOrder="1"/>
    </xf>
    <xf numFmtId="166" fontId="27" fillId="14" borderId="33" xfId="21" applyNumberFormat="1" applyFont="1" applyFill="1" applyBorder="1" applyAlignment="1">
      <alignment horizontal="center" vertical="center" wrapText="1" readingOrder="1"/>
    </xf>
    <xf numFmtId="166" fontId="27" fillId="14" borderId="26" xfId="21" applyNumberFormat="1" applyFont="1" applyFill="1" applyBorder="1" applyAlignment="1">
      <alignment horizontal="center" vertical="center" wrapText="1" readingOrder="1"/>
    </xf>
    <xf numFmtId="166" fontId="27" fillId="14" borderId="34" xfId="21" applyNumberFormat="1" applyFont="1" applyFill="1" applyBorder="1" applyAlignment="1">
      <alignment horizontal="center" vertical="center" wrapText="1" readingOrder="1"/>
    </xf>
    <xf numFmtId="49" fontId="27" fillId="9" borderId="34" xfId="21" applyNumberFormat="1" applyFont="1" applyFill="1" applyBorder="1" applyAlignment="1">
      <alignment horizontal="center" vertical="center" textRotation="90" wrapText="1"/>
    </xf>
    <xf numFmtId="166" fontId="27" fillId="9" borderId="34" xfId="21" applyNumberFormat="1" applyFont="1" applyFill="1" applyBorder="1" applyAlignment="1">
      <alignment horizontal="center" vertical="center" wrapText="1" readingOrder="1"/>
    </xf>
    <xf numFmtId="166" fontId="27" fillId="9" borderId="34" xfId="21" applyNumberFormat="1" applyFont="1" applyFill="1" applyBorder="1" applyAlignment="1">
      <alignment horizontal="center" vertical="center" textRotation="90" wrapText="1" readingOrder="1"/>
    </xf>
    <xf numFmtId="14" fontId="27" fillId="9" borderId="34" xfId="21" applyNumberFormat="1" applyFont="1" applyFill="1" applyBorder="1" applyAlignment="1">
      <alignment horizontal="center" vertical="center" textRotation="90" wrapText="1"/>
    </xf>
    <xf numFmtId="0" fontId="27" fillId="9" borderId="34" xfId="21" applyFont="1" applyFill="1" applyBorder="1" applyAlignment="1">
      <alignment horizontal="center" vertical="center" textRotation="90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2C4E2562-4E87-4460-A459-0DE639C1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3022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ONTRATACION\transparencia\2024\4&#186;%20trimestre\2024_4T_registre_contractesNOmenors.xlsx" TargetMode="External"/><Relationship Id="rId1" Type="http://schemas.openxmlformats.org/officeDocument/2006/relationships/externalLinkPath" Target="/CONTRATACION/transparencia/2024/4&#186;%20trimestre/2024_4T_registre_contractesNOmen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T_Contractes_NO_menors"/>
      <sheetName val="2024_4T_Contratos_NO_menores_C"/>
      <sheetName val="2024_4T Prorrogas"/>
      <sheetName val="2024_4T Modificacions"/>
    </sheetNames>
    <sheetDataSet>
      <sheetData sheetId="0">
        <row r="14">
          <cell r="N14" t="str">
            <v>Perfil contratante</v>
          </cell>
        </row>
        <row r="19">
          <cell r="N19" t="str">
            <v>Perfil contratante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wwWOBUhncQo36J9Lctlsuw%3D%3D" TargetMode="External"/><Relationship Id="rId13" Type="http://schemas.openxmlformats.org/officeDocument/2006/relationships/hyperlink" Target="https://contrataciondelestado.es/wps/poc?uri=deeplink%3Adetalle_licitacion&amp;idEvl=qhplBHoZ4J6cCF8sV%2BqtYA%3D%3D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contrataciondelestado.es/wps/poc?uri=deeplink%3Adetalle_licitacion&amp;idEvl=373GQY0GllU%2B1TMyIiZmzw%3D%3D" TargetMode="External"/><Relationship Id="rId7" Type="http://schemas.openxmlformats.org/officeDocument/2006/relationships/hyperlink" Target="https://contrataciondelestado.es/wps/poc?uri=deeplink%3Adetalle_licitacion&amp;idEvl=373GQY0GllU%2B1TMyIiZmzw%3D%3D" TargetMode="External"/><Relationship Id="rId12" Type="http://schemas.openxmlformats.org/officeDocument/2006/relationships/hyperlink" Target="https://contrataciondelestado.es/wps/poc?uri=deeplink%3Adetalle_licitacion&amp;idEvl=ln2Sxsac2Q%2FjHF5qKI4aaw%3D%3D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ntrataciondelestado.es/wps/poc?uri=deeplink%3Adetalle_licitacion&amp;idEvl=p5BR%2Bzk4txHE6P%2FuLemXRw%3D%3D" TargetMode="External"/><Relationship Id="rId16" Type="http://schemas.openxmlformats.org/officeDocument/2006/relationships/hyperlink" Target="https://contrataciondelestado.es/wps/poc?uri=deeplink%3Adetalle_licitacion&amp;idEvl=BTprfE2uzqZVkTabT%2FRM8A%3D%3D" TargetMode="External"/><Relationship Id="rId1" Type="http://schemas.openxmlformats.org/officeDocument/2006/relationships/hyperlink" Target="https://contrataciondelestado.es/wps/poc?uri=deeplink%3Adetalle_licitacion&amp;idEvl=DXk5izkfmRF4zIRvjBVCSw%3D%3D" TargetMode="External"/><Relationship Id="rId6" Type="http://schemas.openxmlformats.org/officeDocument/2006/relationships/hyperlink" Target="https://contrataciondelestado.es/wps/poc?uri=deeplink%3Adetalle_licitacion&amp;idEvl=373GQY0GllU%2B1TMyIiZmzw%3D%3D" TargetMode="External"/><Relationship Id="rId11" Type="http://schemas.openxmlformats.org/officeDocument/2006/relationships/hyperlink" Target="https://contrataciondelestado.es/wps/poc?uri=deeplink%3Adetalle_licitacion&amp;idEvl=bDe6gOSnASSFQ%2FlhRK79lA%3D%3D" TargetMode="External"/><Relationship Id="rId5" Type="http://schemas.openxmlformats.org/officeDocument/2006/relationships/hyperlink" Target="https://contrataciondelestado.es/wps/poc?uri=deeplink%3Adetalle_licitacion&amp;idEvl=373GQY0GllU%2B1TMyIiZmzw%3D%3D" TargetMode="External"/><Relationship Id="rId15" Type="http://schemas.openxmlformats.org/officeDocument/2006/relationships/hyperlink" Target="https://contrataciondelestado.es/wps/poc?uri=deeplink%3Adetalle_licitacion&amp;idEvl=Mr02pmA9EZfIGlsa0Wad%2Bw%3D%3D" TargetMode="External"/><Relationship Id="rId10" Type="http://schemas.openxmlformats.org/officeDocument/2006/relationships/hyperlink" Target="https://contrataciondelestado.es/wps/poc?uri=deeplink%3Adetalle_licitacion&amp;idEvl=LLv5NiBUbQ5SYrkJkLlFdw%3D%3D" TargetMode="External"/><Relationship Id="rId4" Type="http://schemas.openxmlformats.org/officeDocument/2006/relationships/hyperlink" Target="https://contrataciondelestado.es/wps/poc?uri=deeplink%3Adetalle_licitacion&amp;idEvl=373GQY0GllU%2B1TMyIiZmzw%3D%3D" TargetMode="External"/><Relationship Id="rId9" Type="http://schemas.openxmlformats.org/officeDocument/2006/relationships/hyperlink" Target="https://contrataciondelestado.es/wps/poc?uri=deeplink%3Adetalle_licitacion&amp;idEvl=dcg8Wr%2Fao7mP66GS%2BONYvQ%3D%3D" TargetMode="External"/><Relationship Id="rId14" Type="http://schemas.openxmlformats.org/officeDocument/2006/relationships/hyperlink" Target="https://contrataciondelestado.es/wps/poc?uri=deeplink%3Adetalle_licitacion&amp;idEvl=W3gtYEJEawI36J9Lctlsuw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dcg8Wr%2Fao7mP66GS%2BONYvQ%3D%3D" TargetMode="External"/><Relationship Id="rId13" Type="http://schemas.openxmlformats.org/officeDocument/2006/relationships/hyperlink" Target="https://contrataciondelestado.es/wps/poc?uri=deeplink%3Adetalle_licitacion&amp;idEvl=qhplBHoZ4J6cCF8sV%2BqtYA%3D%3D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contrataciondelestado.es/wps/poc?uri=deeplink%3Adetalle_licitacion&amp;idEvl=373GQY0GllU%2B1TMyIiZmzw%3D%3D" TargetMode="External"/><Relationship Id="rId7" Type="http://schemas.openxmlformats.org/officeDocument/2006/relationships/hyperlink" Target="https://contrataciondelestado.es/wps/poc?uri=deeplink%3Adetalle_licitacion&amp;idEvl=wwWOBUhncQo36J9Lctlsuw%3D%3D" TargetMode="External"/><Relationship Id="rId12" Type="http://schemas.openxmlformats.org/officeDocument/2006/relationships/hyperlink" Target="https://contrataciondelestado.es/wps/poc?uri=deeplink%3Adetalle_licitacion&amp;idEvl=ln2Sxsac2Q%2FjHF5qKI4aaw%3D%3D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contrataciondelestado.es/wps/poc?uri=deeplink%3Adetalle_licitacion&amp;idEvl=373GQY0GllU%2B1TMyIiZmzw%3D%3D" TargetMode="External"/><Relationship Id="rId16" Type="http://schemas.openxmlformats.org/officeDocument/2006/relationships/hyperlink" Target="https://contrataciondelestado.es/wps/poc?uri=deeplink%3Adetalle_licitacion&amp;idEvl=BTprfE2uzqZVkTabT%2FRM8A%3D%3D" TargetMode="External"/><Relationship Id="rId1" Type="http://schemas.openxmlformats.org/officeDocument/2006/relationships/hyperlink" Target="https://contrataciondelestado.es/wps/poc?uri=deeplink%3Adetalle_licitacion&amp;idEvl=p5BR%2Bzk4txHE6P%2FuLemXRw%3D%3D" TargetMode="External"/><Relationship Id="rId6" Type="http://schemas.openxmlformats.org/officeDocument/2006/relationships/hyperlink" Target="https://contrataciondelestado.es/wps/poc?uri=deeplink%3Adetalle_licitacion&amp;idEvl=373GQY0GllU%2B1TMyIiZmzw%3D%3D" TargetMode="External"/><Relationship Id="rId11" Type="http://schemas.openxmlformats.org/officeDocument/2006/relationships/hyperlink" Target="https://contrataciondelestado.es/wps/poc?uri=deeplink%3Adetalle_licitacion&amp;idEvl=bDe6gOSnASSFQ%2FlhRK79lA%3D%3D" TargetMode="External"/><Relationship Id="rId5" Type="http://schemas.openxmlformats.org/officeDocument/2006/relationships/hyperlink" Target="https://contrataciondelestado.es/wps/poc?uri=deeplink%3Adetalle_licitacion&amp;idEvl=373GQY0GllU%2B1TMyIiZmzw%3D%3D" TargetMode="External"/><Relationship Id="rId15" Type="http://schemas.openxmlformats.org/officeDocument/2006/relationships/hyperlink" Target="https://contrataciondelestado.es/wps/poc?uri=deeplink%3Adetalle_licitacion&amp;idEvl=Mr02pmA9EZfIGlsa0Wad%2Bw%3D%3D" TargetMode="External"/><Relationship Id="rId10" Type="http://schemas.openxmlformats.org/officeDocument/2006/relationships/hyperlink" Target="https://contrataciondelestado.es/wps/poc?uri=deeplink%3Adetalle_licitacion&amp;idEvl=LLv5NiBUbQ5SYrkJkLlFdw%3D%3D" TargetMode="External"/><Relationship Id="rId4" Type="http://schemas.openxmlformats.org/officeDocument/2006/relationships/hyperlink" Target="https://contrataciondelestado.es/wps/poc?uri=deeplink%3Adetalle_licitacion&amp;idEvl=373GQY0GllU%2B1TMyIiZmzw%3D%3D" TargetMode="External"/><Relationship Id="rId9" Type="http://schemas.openxmlformats.org/officeDocument/2006/relationships/hyperlink" Target="https://contrataciondelestado.es/wps/poc?uri=deeplink%3Adetalle_licitacion&amp;idEvl=DXk5izkfmRF4zIRvjBVCSw%3D%3D" TargetMode="External"/><Relationship Id="rId14" Type="http://schemas.openxmlformats.org/officeDocument/2006/relationships/hyperlink" Target="https://contrataciondelestado.es/wps/poc?uri=deeplink%3Adetalle_licitacion&amp;idEvl=W3gtYEJEawI36J9Lctlsuw%3D%3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81"/>
  <sheetViews>
    <sheetView topLeftCell="L11" zoomScale="115" zoomScaleNormal="115" workbookViewId="0">
      <selection activeCell="I21" sqref="I21"/>
    </sheetView>
  </sheetViews>
  <sheetFormatPr baseColWidth="10" defaultRowHeight="15"/>
  <cols>
    <col min="1" max="1" width="3.140625" style="6" bestFit="1" customWidth="1"/>
    <col min="2" max="2" width="22.28515625" style="6" bestFit="1" customWidth="1"/>
    <col min="3" max="3" width="6.28515625" style="6" customWidth="1"/>
    <col min="4" max="4" width="4.5703125" style="6" customWidth="1"/>
    <col min="5" max="5" width="54.5703125" style="6" customWidth="1"/>
    <col min="6" max="6" width="6.42578125" style="6" customWidth="1"/>
    <col min="7" max="7" width="9.85546875" style="6" customWidth="1"/>
    <col min="8" max="8" width="8.5703125" style="6" customWidth="1"/>
    <col min="9" max="9" width="8.85546875" style="6" bestFit="1" customWidth="1"/>
    <col min="10" max="10" width="13.85546875" style="6" customWidth="1"/>
    <col min="11" max="12" width="13.5703125" style="6" customWidth="1"/>
    <col min="13" max="13" width="15" style="6" customWidth="1"/>
    <col min="14" max="14" width="18.5703125" style="6" customWidth="1"/>
    <col min="15" max="15" width="12" style="21" customWidth="1"/>
    <col min="16" max="16" width="7.85546875" style="21" customWidth="1"/>
    <col min="17" max="17" width="10" style="6" customWidth="1"/>
    <col min="18" max="18" width="11.42578125" style="6" customWidth="1"/>
    <col min="19" max="19" width="43" style="6" customWidth="1"/>
    <col min="20" max="20" width="13.5703125" style="6" customWidth="1"/>
    <col min="21" max="21" width="14.5703125" style="23" customWidth="1"/>
    <col min="22" max="22" width="13.5703125" style="23" customWidth="1"/>
    <col min="23" max="23" width="9" style="23" customWidth="1"/>
    <col min="24" max="24" width="13" style="23" customWidth="1"/>
    <col min="25" max="25" width="30.7109375" style="23" customWidth="1"/>
    <col min="26" max="65" width="12.140625" style="6" customWidth="1"/>
    <col min="66" max="1024" width="12.140625" customWidth="1"/>
    <col min="1025" max="1025" width="11.42578125" customWidth="1"/>
  </cols>
  <sheetData>
    <row r="1" spans="1:1024" ht="87" customHeight="1">
      <c r="A1" s="40"/>
      <c r="B1"/>
      <c r="C1" s="224"/>
      <c r="D1" s="224"/>
      <c r="E1" s="224"/>
      <c r="F1" s="41"/>
      <c r="G1" s="41"/>
      <c r="H1" s="41"/>
      <c r="I1" s="42"/>
      <c r="J1" s="42"/>
      <c r="K1" s="42"/>
      <c r="L1" s="91"/>
      <c r="M1" s="225" t="s">
        <v>156</v>
      </c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7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1024" ht="12.75" customHeight="1">
      <c r="A2" s="78"/>
      <c r="B2" s="79"/>
      <c r="C2" s="80"/>
      <c r="D2" s="79"/>
      <c r="E2" s="81"/>
      <c r="F2" s="81"/>
      <c r="G2" s="82"/>
      <c r="H2" s="82"/>
      <c r="I2" s="82"/>
      <c r="J2" s="82"/>
      <c r="K2" s="83"/>
      <c r="L2" s="220"/>
      <c r="M2" s="221"/>
      <c r="N2" s="92"/>
      <c r="O2" s="93"/>
      <c r="P2" s="94"/>
      <c r="Q2" s="95"/>
      <c r="R2" s="92"/>
      <c r="S2" s="93"/>
      <c r="T2" s="94"/>
      <c r="U2" s="96"/>
      <c r="V2" s="92"/>
      <c r="W2" s="93"/>
      <c r="X2" s="93"/>
      <c r="Y2" s="10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1024" ht="142.35" customHeight="1">
      <c r="A3" s="84"/>
      <c r="B3" s="85" t="s">
        <v>76</v>
      </c>
      <c r="C3" s="86" t="s">
        <v>77</v>
      </c>
      <c r="D3" s="86" t="s">
        <v>78</v>
      </c>
      <c r="E3" s="85" t="s">
        <v>0</v>
      </c>
      <c r="F3" s="86" t="s">
        <v>79</v>
      </c>
      <c r="G3" s="86" t="s">
        <v>80</v>
      </c>
      <c r="H3" s="86" t="s">
        <v>81</v>
      </c>
      <c r="I3" s="86" t="s">
        <v>157</v>
      </c>
      <c r="J3" s="87" t="s">
        <v>82</v>
      </c>
      <c r="K3" s="85" t="s">
        <v>2</v>
      </c>
      <c r="L3" s="87" t="s">
        <v>83</v>
      </c>
      <c r="M3" s="87" t="s">
        <v>84</v>
      </c>
      <c r="N3" s="85" t="s">
        <v>85</v>
      </c>
      <c r="O3" s="88" t="s">
        <v>105</v>
      </c>
      <c r="P3" s="88" t="s">
        <v>86</v>
      </c>
      <c r="Q3" s="88" t="s">
        <v>87</v>
      </c>
      <c r="R3" s="88" t="s">
        <v>88</v>
      </c>
      <c r="S3" s="85" t="s">
        <v>89</v>
      </c>
      <c r="T3" s="87" t="s">
        <v>90</v>
      </c>
      <c r="U3" s="85" t="s">
        <v>2</v>
      </c>
      <c r="V3" s="86" t="s">
        <v>36</v>
      </c>
      <c r="W3" s="89" t="s">
        <v>37</v>
      </c>
      <c r="X3" s="88" t="s">
        <v>91</v>
      </c>
      <c r="Y3" s="90" t="s">
        <v>92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</row>
    <row r="4" spans="1:1024" s="63" customFormat="1" ht="36">
      <c r="A4" s="179">
        <v>1</v>
      </c>
      <c r="B4" s="181" t="s">
        <v>128</v>
      </c>
      <c r="C4" s="182" t="s">
        <v>118</v>
      </c>
      <c r="D4" s="182" t="s">
        <v>99</v>
      </c>
      <c r="E4" s="183" t="s">
        <v>196</v>
      </c>
      <c r="F4" s="184">
        <v>2</v>
      </c>
      <c r="G4" s="185"/>
      <c r="H4" s="185"/>
      <c r="I4" s="186" t="s">
        <v>108</v>
      </c>
      <c r="J4" s="187">
        <v>498</v>
      </c>
      <c r="K4" s="187">
        <v>104.58</v>
      </c>
      <c r="L4" s="187">
        <v>602.58000000000004</v>
      </c>
      <c r="M4" s="187">
        <v>498</v>
      </c>
      <c r="N4" s="188" t="s">
        <v>146</v>
      </c>
      <c r="O4" s="182" t="s">
        <v>106</v>
      </c>
      <c r="P4" s="182" t="s">
        <v>129</v>
      </c>
      <c r="Q4" s="189">
        <f>(P4/O4)</f>
        <v>0</v>
      </c>
      <c r="R4" s="190" t="s">
        <v>130</v>
      </c>
      <c r="S4" s="191" t="s">
        <v>131</v>
      </c>
      <c r="T4" s="187">
        <v>333</v>
      </c>
      <c r="U4" s="187">
        <v>69.930000000000007</v>
      </c>
      <c r="V4" s="187">
        <v>402.93</v>
      </c>
      <c r="W4" s="192">
        <f>1-V4/L4</f>
        <v>0.33132530120481929</v>
      </c>
      <c r="X4" s="193" t="s">
        <v>127</v>
      </c>
      <c r="Y4" s="207" t="s">
        <v>132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</row>
    <row r="5" spans="1:1024" s="57" customFormat="1" ht="60">
      <c r="A5" s="179">
        <v>2</v>
      </c>
      <c r="B5" s="181" t="s">
        <v>119</v>
      </c>
      <c r="C5" s="182" t="s">
        <v>107</v>
      </c>
      <c r="D5" s="182" t="s">
        <v>99</v>
      </c>
      <c r="E5" s="183" t="s">
        <v>192</v>
      </c>
      <c r="F5" s="195">
        <v>2</v>
      </c>
      <c r="G5" s="195"/>
      <c r="H5" s="182"/>
      <c r="I5" s="186" t="s">
        <v>108</v>
      </c>
      <c r="J5" s="187">
        <v>450.98</v>
      </c>
      <c r="K5" s="187">
        <v>94.71</v>
      </c>
      <c r="L5" s="187">
        <v>545.69000000000005</v>
      </c>
      <c r="M5" s="187">
        <v>450.98</v>
      </c>
      <c r="N5" s="188" t="s">
        <v>146</v>
      </c>
      <c r="O5" s="182">
        <v>1</v>
      </c>
      <c r="P5" s="182">
        <v>0</v>
      </c>
      <c r="Q5" s="189">
        <f t="shared" ref="Q5:Q18" si="0">(P5/O5)</f>
        <v>0</v>
      </c>
      <c r="R5" s="190" t="s">
        <v>109</v>
      </c>
      <c r="S5" s="191" t="s">
        <v>148</v>
      </c>
      <c r="T5" s="187">
        <v>450.98</v>
      </c>
      <c r="U5" s="187">
        <v>97.71</v>
      </c>
      <c r="V5" s="187">
        <v>545.69000000000005</v>
      </c>
      <c r="W5" s="192">
        <f>1-V5/L5</f>
        <v>0</v>
      </c>
      <c r="X5" s="193">
        <v>45687</v>
      </c>
      <c r="Y5" s="207" t="s">
        <v>132</v>
      </c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</row>
    <row r="6" spans="1:1024" s="57" customFormat="1" ht="24">
      <c r="A6" s="179">
        <v>3</v>
      </c>
      <c r="B6" s="181" t="s">
        <v>140</v>
      </c>
      <c r="C6" s="182" t="s">
        <v>141</v>
      </c>
      <c r="D6" s="182" t="s">
        <v>4</v>
      </c>
      <c r="E6" s="183" t="s">
        <v>201</v>
      </c>
      <c r="F6" s="195">
        <v>2</v>
      </c>
      <c r="G6" s="195" t="s">
        <v>142</v>
      </c>
      <c r="H6" s="182"/>
      <c r="I6" s="186" t="s">
        <v>108</v>
      </c>
      <c r="J6" s="187">
        <v>11900.9</v>
      </c>
      <c r="K6" s="187">
        <v>2499.19</v>
      </c>
      <c r="L6" s="187">
        <v>14400.09</v>
      </c>
      <c r="M6" s="187">
        <v>11900</v>
      </c>
      <c r="N6" s="188" t="s">
        <v>146</v>
      </c>
      <c r="O6" s="182">
        <v>1</v>
      </c>
      <c r="P6" s="182">
        <v>0</v>
      </c>
      <c r="Q6" s="189">
        <f t="shared" si="0"/>
        <v>0</v>
      </c>
      <c r="R6" s="190" t="s">
        <v>143</v>
      </c>
      <c r="S6" s="191" t="s">
        <v>144</v>
      </c>
      <c r="T6" s="187">
        <v>10000</v>
      </c>
      <c r="U6" s="187">
        <v>2100</v>
      </c>
      <c r="V6" s="187">
        <v>12100</v>
      </c>
      <c r="W6" s="192">
        <f>1-V6/L6</f>
        <v>0.15972747392551023</v>
      </c>
      <c r="X6" s="193">
        <v>45699</v>
      </c>
      <c r="Y6" s="207" t="s">
        <v>150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</row>
    <row r="7" spans="1:1024" s="57" customFormat="1" ht="36">
      <c r="A7" s="179">
        <v>4</v>
      </c>
      <c r="B7" s="181" t="s">
        <v>140</v>
      </c>
      <c r="C7" s="182" t="s">
        <v>141</v>
      </c>
      <c r="D7" s="182" t="s">
        <v>4</v>
      </c>
      <c r="E7" s="183" t="s">
        <v>202</v>
      </c>
      <c r="F7" s="195">
        <v>2</v>
      </c>
      <c r="G7" s="195" t="s">
        <v>142</v>
      </c>
      <c r="H7" s="182"/>
      <c r="I7" s="186" t="s">
        <v>145</v>
      </c>
      <c r="J7" s="187">
        <v>11900.9</v>
      </c>
      <c r="K7" s="187">
        <v>2499.19</v>
      </c>
      <c r="L7" s="187">
        <v>14400.09</v>
      </c>
      <c r="M7" s="187">
        <v>11900</v>
      </c>
      <c r="N7" s="188" t="s">
        <v>146</v>
      </c>
      <c r="O7" s="182">
        <v>1</v>
      </c>
      <c r="P7" s="182">
        <v>0</v>
      </c>
      <c r="Q7" s="189">
        <f t="shared" si="0"/>
        <v>0</v>
      </c>
      <c r="R7" s="190"/>
      <c r="S7" s="191"/>
      <c r="T7" s="187"/>
      <c r="U7" s="187"/>
      <c r="V7" s="187"/>
      <c r="W7" s="192"/>
      <c r="X7" s="193">
        <v>45699</v>
      </c>
      <c r="Y7" s="207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</row>
    <row r="8" spans="1:1024" s="57" customFormat="1" ht="24">
      <c r="A8" s="179">
        <v>5</v>
      </c>
      <c r="B8" s="181" t="s">
        <v>140</v>
      </c>
      <c r="C8" s="182" t="s">
        <v>141</v>
      </c>
      <c r="D8" s="182" t="s">
        <v>4</v>
      </c>
      <c r="E8" s="183" t="s">
        <v>203</v>
      </c>
      <c r="F8" s="195">
        <v>2</v>
      </c>
      <c r="G8" s="195" t="s">
        <v>142</v>
      </c>
      <c r="H8" s="182"/>
      <c r="I8" s="186" t="s">
        <v>108</v>
      </c>
      <c r="J8" s="187">
        <v>11900.9</v>
      </c>
      <c r="K8" s="187">
        <v>2499.19</v>
      </c>
      <c r="L8" s="187">
        <v>14400.09</v>
      </c>
      <c r="M8" s="187">
        <v>11900</v>
      </c>
      <c r="N8" s="188" t="s">
        <v>146</v>
      </c>
      <c r="O8" s="182">
        <v>1</v>
      </c>
      <c r="P8" s="182">
        <v>0</v>
      </c>
      <c r="Q8" s="189">
        <f>(P8/O8)</f>
        <v>0</v>
      </c>
      <c r="R8" s="190" t="s">
        <v>143</v>
      </c>
      <c r="S8" s="191" t="s">
        <v>144</v>
      </c>
      <c r="T8" s="187">
        <v>10000</v>
      </c>
      <c r="U8" s="187">
        <v>2100</v>
      </c>
      <c r="V8" s="187">
        <v>12100</v>
      </c>
      <c r="W8" s="192">
        <f>1-V8/L8</f>
        <v>0.15972747392551023</v>
      </c>
      <c r="X8" s="193">
        <v>45699</v>
      </c>
      <c r="Y8" s="207" t="s">
        <v>150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</row>
    <row r="9" spans="1:1024" s="57" customFormat="1" ht="36">
      <c r="A9" s="179">
        <v>6</v>
      </c>
      <c r="B9" s="181" t="s">
        <v>140</v>
      </c>
      <c r="C9" s="182" t="s">
        <v>141</v>
      </c>
      <c r="D9" s="182" t="s">
        <v>4</v>
      </c>
      <c r="E9" s="183" t="s">
        <v>204</v>
      </c>
      <c r="F9" s="195">
        <v>2</v>
      </c>
      <c r="G9" s="195" t="s">
        <v>142</v>
      </c>
      <c r="H9" s="182"/>
      <c r="I9" s="186" t="s">
        <v>108</v>
      </c>
      <c r="J9" s="187">
        <v>11900.9</v>
      </c>
      <c r="K9" s="187">
        <v>2499.19</v>
      </c>
      <c r="L9" s="187">
        <v>14400.09</v>
      </c>
      <c r="M9" s="187">
        <v>11900</v>
      </c>
      <c r="N9" s="188" t="s">
        <v>146</v>
      </c>
      <c r="O9" s="182">
        <v>2</v>
      </c>
      <c r="P9" s="182">
        <v>0</v>
      </c>
      <c r="Q9" s="189">
        <f t="shared" si="0"/>
        <v>0</v>
      </c>
      <c r="R9" s="190" t="s">
        <v>143</v>
      </c>
      <c r="S9" s="191" t="s">
        <v>144</v>
      </c>
      <c r="T9" s="187">
        <v>10000</v>
      </c>
      <c r="U9" s="187">
        <v>2100</v>
      </c>
      <c r="V9" s="187">
        <v>12100</v>
      </c>
      <c r="W9" s="192">
        <f>1-V9/L9</f>
        <v>0.15972747392551023</v>
      </c>
      <c r="X9" s="193">
        <v>45699</v>
      </c>
      <c r="Y9" s="207" t="s">
        <v>150</v>
      </c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</row>
    <row r="10" spans="1:1024" s="57" customFormat="1" ht="24">
      <c r="A10" s="179">
        <v>7</v>
      </c>
      <c r="B10" s="181" t="s">
        <v>140</v>
      </c>
      <c r="C10" s="182" t="s">
        <v>141</v>
      </c>
      <c r="D10" s="182" t="s">
        <v>4</v>
      </c>
      <c r="E10" s="183" t="s">
        <v>205</v>
      </c>
      <c r="F10" s="195">
        <v>2</v>
      </c>
      <c r="G10" s="195" t="s">
        <v>142</v>
      </c>
      <c r="H10" s="182"/>
      <c r="I10" s="186" t="s">
        <v>145</v>
      </c>
      <c r="J10" s="187">
        <v>11900.9</v>
      </c>
      <c r="K10" s="187">
        <v>2499.19</v>
      </c>
      <c r="L10" s="187">
        <v>14400.09</v>
      </c>
      <c r="M10" s="187">
        <v>11900</v>
      </c>
      <c r="N10" s="188" t="s">
        <v>146</v>
      </c>
      <c r="O10" s="182">
        <v>0</v>
      </c>
      <c r="P10" s="182">
        <v>0</v>
      </c>
      <c r="Q10" s="189"/>
      <c r="R10" s="190"/>
      <c r="S10" s="191"/>
      <c r="T10" s="187"/>
      <c r="U10" s="187"/>
      <c r="V10" s="187"/>
      <c r="W10" s="192"/>
      <c r="X10" s="193">
        <v>45699</v>
      </c>
      <c r="Y10" s="20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4" s="57" customFormat="1" ht="60">
      <c r="A11" s="179">
        <v>8</v>
      </c>
      <c r="B11" s="196" t="s">
        <v>120</v>
      </c>
      <c r="C11" s="197" t="s">
        <v>107</v>
      </c>
      <c r="D11" s="197" t="s">
        <v>99</v>
      </c>
      <c r="E11" s="198" t="s">
        <v>197</v>
      </c>
      <c r="F11" s="197">
        <v>2</v>
      </c>
      <c r="G11" s="197" t="s">
        <v>121</v>
      </c>
      <c r="H11" s="197"/>
      <c r="I11" s="197" t="s">
        <v>3</v>
      </c>
      <c r="J11" s="203">
        <v>11536.39</v>
      </c>
      <c r="K11" s="197">
        <v>2422.64</v>
      </c>
      <c r="L11" s="197">
        <v>13959.03</v>
      </c>
      <c r="M11" s="197">
        <v>11536.39</v>
      </c>
      <c r="N11" s="188" t="s">
        <v>146</v>
      </c>
      <c r="O11" s="197">
        <v>1</v>
      </c>
      <c r="P11" s="197">
        <v>0</v>
      </c>
      <c r="Q11" s="189">
        <f t="shared" si="0"/>
        <v>0</v>
      </c>
      <c r="R11" s="197" t="s">
        <v>123</v>
      </c>
      <c r="S11" s="197" t="s">
        <v>122</v>
      </c>
      <c r="T11" s="197">
        <v>11536.39</v>
      </c>
      <c r="U11" s="197">
        <v>2422.64</v>
      </c>
      <c r="V11" s="197">
        <v>13959.03</v>
      </c>
      <c r="W11" s="199">
        <f>1-V11/L11</f>
        <v>0</v>
      </c>
      <c r="X11" s="200">
        <v>45705</v>
      </c>
      <c r="Y11" s="207" t="s">
        <v>132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</row>
    <row r="12" spans="1:1024" s="57" customFormat="1" ht="36">
      <c r="A12" s="179">
        <v>9</v>
      </c>
      <c r="B12" s="196" t="s">
        <v>124</v>
      </c>
      <c r="C12" s="197" t="s">
        <v>107</v>
      </c>
      <c r="D12" s="197" t="s">
        <v>99</v>
      </c>
      <c r="E12" s="198" t="s">
        <v>188</v>
      </c>
      <c r="F12" s="197">
        <v>2</v>
      </c>
      <c r="G12" s="197"/>
      <c r="H12" s="197"/>
      <c r="I12" s="197" t="s">
        <v>108</v>
      </c>
      <c r="J12" s="197">
        <v>479.21</v>
      </c>
      <c r="K12" s="197">
        <v>100.63</v>
      </c>
      <c r="L12" s="197">
        <v>579.84</v>
      </c>
      <c r="M12" s="197">
        <v>479.21</v>
      </c>
      <c r="N12" s="188" t="s">
        <v>146</v>
      </c>
      <c r="O12" s="197">
        <v>1</v>
      </c>
      <c r="P12" s="197">
        <v>0</v>
      </c>
      <c r="Q12" s="189">
        <f t="shared" si="0"/>
        <v>0</v>
      </c>
      <c r="R12" s="197" t="s">
        <v>125</v>
      </c>
      <c r="S12" s="197" t="s">
        <v>126</v>
      </c>
      <c r="T12" s="197">
        <v>479.21</v>
      </c>
      <c r="U12" s="197">
        <v>100.63</v>
      </c>
      <c r="V12" s="197">
        <v>579.84</v>
      </c>
      <c r="W12" s="199">
        <f>1-V12/L12</f>
        <v>0</v>
      </c>
      <c r="X12" s="200">
        <v>45723</v>
      </c>
      <c r="Y12" s="207" t="s">
        <v>132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</row>
    <row r="13" spans="1:1024" s="57" customFormat="1" ht="84">
      <c r="A13" s="179">
        <v>10</v>
      </c>
      <c r="B13" s="196" t="s">
        <v>154</v>
      </c>
      <c r="C13" s="197" t="s">
        <v>107</v>
      </c>
      <c r="D13" s="197" t="s">
        <v>99</v>
      </c>
      <c r="E13" s="198" t="s">
        <v>193</v>
      </c>
      <c r="F13" s="201">
        <v>2</v>
      </c>
      <c r="G13" s="201" t="s">
        <v>168</v>
      </c>
      <c r="H13" s="197"/>
      <c r="I13" s="202" t="s">
        <v>3</v>
      </c>
      <c r="J13" s="203">
        <v>14778.76</v>
      </c>
      <c r="K13" s="203">
        <v>3103.54</v>
      </c>
      <c r="L13" s="203">
        <v>17882.3</v>
      </c>
      <c r="M13" s="203">
        <v>16995.57</v>
      </c>
      <c r="N13" s="188" t="s">
        <v>146</v>
      </c>
      <c r="O13" s="197">
        <v>4</v>
      </c>
      <c r="P13" s="197">
        <v>0</v>
      </c>
      <c r="Q13" s="189">
        <f t="shared" si="0"/>
        <v>0</v>
      </c>
      <c r="R13" s="204" t="s">
        <v>152</v>
      </c>
      <c r="S13" s="205" t="s">
        <v>153</v>
      </c>
      <c r="T13" s="203">
        <v>12442.54</v>
      </c>
      <c r="U13" s="203">
        <v>2612.9299999999998</v>
      </c>
      <c r="V13" s="203">
        <v>15055.47</v>
      </c>
      <c r="W13" s="199">
        <f>1-V13/L13</f>
        <v>0.15807977720986677</v>
      </c>
      <c r="X13" s="200">
        <v>45758</v>
      </c>
      <c r="Y13" s="207" t="s">
        <v>167</v>
      </c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</row>
    <row r="14" spans="1:1024" s="57" customFormat="1" ht="48">
      <c r="A14" s="179">
        <v>11</v>
      </c>
      <c r="B14" s="196" t="s">
        <v>165</v>
      </c>
      <c r="C14" s="197" t="s">
        <v>107</v>
      </c>
      <c r="D14" s="197" t="s">
        <v>4</v>
      </c>
      <c r="E14" s="198" t="s">
        <v>189</v>
      </c>
      <c r="F14" s="201">
        <v>2</v>
      </c>
      <c r="G14" s="201" t="s">
        <v>169</v>
      </c>
      <c r="H14" s="197"/>
      <c r="I14" s="202" t="s">
        <v>3</v>
      </c>
      <c r="J14" s="203">
        <v>3113.4</v>
      </c>
      <c r="K14" s="203">
        <v>653.80999999999995</v>
      </c>
      <c r="L14" s="203">
        <v>3767.21</v>
      </c>
      <c r="M14" s="203">
        <v>3113.4</v>
      </c>
      <c r="N14" s="188" t="s">
        <v>146</v>
      </c>
      <c r="O14" s="197">
        <v>1</v>
      </c>
      <c r="P14" s="197">
        <v>0</v>
      </c>
      <c r="Q14" s="189">
        <f t="shared" si="0"/>
        <v>0</v>
      </c>
      <c r="R14" s="204" t="s">
        <v>163</v>
      </c>
      <c r="S14" s="205" t="s">
        <v>164</v>
      </c>
      <c r="T14" s="203">
        <v>3113.4</v>
      </c>
      <c r="U14" s="203">
        <v>653.80999999999995</v>
      </c>
      <c r="V14" s="203">
        <v>3767.21</v>
      </c>
      <c r="W14" s="199">
        <f t="shared" ref="W14:W18" si="1">1-V14/L14</f>
        <v>0</v>
      </c>
      <c r="X14" s="200">
        <v>45771</v>
      </c>
      <c r="Y14" s="207" t="s">
        <v>132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</row>
    <row r="15" spans="1:1024" s="57" customFormat="1" ht="36">
      <c r="A15" s="179">
        <v>12</v>
      </c>
      <c r="B15" s="196" t="s">
        <v>166</v>
      </c>
      <c r="C15" s="197" t="s">
        <v>107</v>
      </c>
      <c r="D15" s="197" t="s">
        <v>4</v>
      </c>
      <c r="E15" s="198" t="s">
        <v>194</v>
      </c>
      <c r="F15" s="201">
        <v>2</v>
      </c>
      <c r="G15" s="201" t="s">
        <v>169</v>
      </c>
      <c r="H15" s="197"/>
      <c r="I15" s="202" t="s">
        <v>3</v>
      </c>
      <c r="J15" s="203">
        <v>23370</v>
      </c>
      <c r="K15" s="203">
        <v>4907.7</v>
      </c>
      <c r="L15" s="203">
        <v>28277.7</v>
      </c>
      <c r="M15" s="203">
        <v>23370</v>
      </c>
      <c r="N15" s="188" t="s">
        <v>146</v>
      </c>
      <c r="O15" s="197">
        <v>1</v>
      </c>
      <c r="P15" s="197">
        <v>0</v>
      </c>
      <c r="Q15" s="189">
        <f t="shared" si="0"/>
        <v>0</v>
      </c>
      <c r="R15" s="204" t="s">
        <v>163</v>
      </c>
      <c r="S15" s="205" t="s">
        <v>164</v>
      </c>
      <c r="T15" s="203">
        <v>23370</v>
      </c>
      <c r="U15" s="203">
        <v>4907.7</v>
      </c>
      <c r="V15" s="203">
        <v>28277.7</v>
      </c>
      <c r="W15" s="199">
        <f t="shared" si="1"/>
        <v>0</v>
      </c>
      <c r="X15" s="200">
        <v>45771</v>
      </c>
      <c r="Y15" s="207" t="s">
        <v>132</v>
      </c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</row>
    <row r="16" spans="1:1024" s="57" customFormat="1" ht="36">
      <c r="A16" s="179">
        <v>13</v>
      </c>
      <c r="B16" s="196" t="s">
        <v>170</v>
      </c>
      <c r="C16" s="197" t="s">
        <v>107</v>
      </c>
      <c r="D16" s="197" t="s">
        <v>4</v>
      </c>
      <c r="E16" s="198" t="s">
        <v>195</v>
      </c>
      <c r="F16" s="201">
        <v>2</v>
      </c>
      <c r="G16" s="201" t="s">
        <v>168</v>
      </c>
      <c r="H16" s="197" t="s">
        <v>171</v>
      </c>
      <c r="I16" s="202" t="s">
        <v>3</v>
      </c>
      <c r="J16" s="203">
        <v>7950</v>
      </c>
      <c r="K16" s="203">
        <v>1669.5</v>
      </c>
      <c r="L16" s="203">
        <v>9619.5</v>
      </c>
      <c r="M16" s="203">
        <v>28620</v>
      </c>
      <c r="N16" s="188" t="s">
        <v>146</v>
      </c>
      <c r="O16" s="197">
        <v>1</v>
      </c>
      <c r="P16" s="197">
        <v>0</v>
      </c>
      <c r="Q16" s="189">
        <f t="shared" si="0"/>
        <v>0</v>
      </c>
      <c r="R16" s="204" t="s">
        <v>172</v>
      </c>
      <c r="S16" s="205" t="s">
        <v>173</v>
      </c>
      <c r="T16" s="203">
        <v>7950</v>
      </c>
      <c r="U16" s="203">
        <v>1669.5</v>
      </c>
      <c r="V16" s="203">
        <v>9619.5</v>
      </c>
      <c r="W16" s="199">
        <f t="shared" si="1"/>
        <v>0</v>
      </c>
      <c r="X16" s="200">
        <v>45771</v>
      </c>
      <c r="Y16" s="207" t="s">
        <v>132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</row>
    <row r="17" spans="1:1024" s="57" customFormat="1" ht="60">
      <c r="A17" s="179">
        <v>14</v>
      </c>
      <c r="B17" s="196" t="s">
        <v>176</v>
      </c>
      <c r="C17" s="197" t="s">
        <v>118</v>
      </c>
      <c r="D17" s="197" t="s">
        <v>174</v>
      </c>
      <c r="E17" s="198" t="s">
        <v>198</v>
      </c>
      <c r="F17" s="201">
        <v>2</v>
      </c>
      <c r="G17" s="201" t="s">
        <v>177</v>
      </c>
      <c r="H17" s="197" t="s">
        <v>168</v>
      </c>
      <c r="I17" s="202" t="s">
        <v>3</v>
      </c>
      <c r="J17" s="203">
        <v>14219.01</v>
      </c>
      <c r="K17" s="203">
        <v>2985.99</v>
      </c>
      <c r="L17" s="203">
        <v>17205</v>
      </c>
      <c r="M17" s="203">
        <v>22750.41</v>
      </c>
      <c r="N17" s="188" t="str">
        <f>'[1]2024_4T_Contractes_NO_menors'!N14</f>
        <v>Perfil contratante</v>
      </c>
      <c r="O17" s="197">
        <v>2</v>
      </c>
      <c r="P17" s="182">
        <v>0</v>
      </c>
      <c r="Q17" s="206">
        <f t="shared" si="0"/>
        <v>0</v>
      </c>
      <c r="R17" s="204" t="s">
        <v>178</v>
      </c>
      <c r="S17" s="205" t="s">
        <v>179</v>
      </c>
      <c r="T17" s="202">
        <v>7998.75</v>
      </c>
      <c r="U17" s="203">
        <v>1679.74</v>
      </c>
      <c r="V17" s="203">
        <v>9678.49</v>
      </c>
      <c r="W17" s="199">
        <f t="shared" si="1"/>
        <v>0.43746062191223478</v>
      </c>
      <c r="X17" s="200">
        <v>45793</v>
      </c>
      <c r="Y17" s="207" t="s">
        <v>180</v>
      </c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</row>
    <row r="18" spans="1:1024" s="57" customFormat="1" ht="60">
      <c r="A18" s="179">
        <v>15</v>
      </c>
      <c r="B18" s="196" t="s">
        <v>181</v>
      </c>
      <c r="C18" s="197" t="s">
        <v>118</v>
      </c>
      <c r="D18" s="197" t="s">
        <v>174</v>
      </c>
      <c r="E18" s="198" t="s">
        <v>199</v>
      </c>
      <c r="F18" s="201">
        <v>2</v>
      </c>
      <c r="G18" s="201" t="s">
        <v>177</v>
      </c>
      <c r="H18" s="197" t="s">
        <v>168</v>
      </c>
      <c r="I18" s="202" t="s">
        <v>3</v>
      </c>
      <c r="J18" s="203">
        <v>12040.56</v>
      </c>
      <c r="K18" s="203">
        <v>2528.52</v>
      </c>
      <c r="L18" s="203">
        <v>14569.08</v>
      </c>
      <c r="M18" s="203">
        <v>18988.04</v>
      </c>
      <c r="N18" s="188" t="s">
        <v>146</v>
      </c>
      <c r="O18" s="197">
        <v>2</v>
      </c>
      <c r="P18" s="182">
        <v>0</v>
      </c>
      <c r="Q18" s="206">
        <f t="shared" si="0"/>
        <v>0</v>
      </c>
      <c r="R18" s="204" t="s">
        <v>182</v>
      </c>
      <c r="S18" s="205" t="s">
        <v>183</v>
      </c>
      <c r="T18" s="202">
        <v>10477.950000000001</v>
      </c>
      <c r="U18" s="203">
        <v>2200.37</v>
      </c>
      <c r="V18" s="203">
        <v>12678.32</v>
      </c>
      <c r="W18" s="199">
        <f t="shared" si="1"/>
        <v>0.12977895652985638</v>
      </c>
      <c r="X18" s="200">
        <v>45814</v>
      </c>
      <c r="Y18" s="207" t="s">
        <v>180</v>
      </c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</row>
    <row r="19" spans="1:1024" s="57" customFormat="1">
      <c r="A19" s="180">
        <v>16</v>
      </c>
      <c r="B19" s="196" t="s">
        <v>184</v>
      </c>
      <c r="C19" s="197" t="s">
        <v>141</v>
      </c>
      <c r="D19" s="197" t="s">
        <v>4</v>
      </c>
      <c r="E19" s="198" t="s">
        <v>190</v>
      </c>
      <c r="F19" s="201">
        <v>2</v>
      </c>
      <c r="G19" s="201" t="s">
        <v>168</v>
      </c>
      <c r="H19" s="197" t="s">
        <v>171</v>
      </c>
      <c r="I19" s="203" t="s">
        <v>145</v>
      </c>
      <c r="J19" s="203">
        <v>12986.2</v>
      </c>
      <c r="K19" s="203">
        <v>2727.1</v>
      </c>
      <c r="L19" s="203">
        <f>J19+K19</f>
        <v>15713.300000000001</v>
      </c>
      <c r="M19" s="203">
        <v>38958.6</v>
      </c>
      <c r="N19" s="188" t="str">
        <f>'[1]2024_4T_Contractes_NO_menors'!N19</f>
        <v>Perfil contratante</v>
      </c>
      <c r="O19" s="197">
        <v>0</v>
      </c>
      <c r="P19" s="197">
        <v>0</v>
      </c>
      <c r="Q19" s="206"/>
      <c r="R19" s="204"/>
      <c r="S19" s="203"/>
      <c r="T19" s="202"/>
      <c r="U19" s="203"/>
      <c r="V19" s="203"/>
      <c r="W19" s="199"/>
      <c r="X19" s="200">
        <v>45821</v>
      </c>
      <c r="Y19" s="207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</row>
    <row r="20" spans="1:1024" s="46" customFormat="1">
      <c r="A20" s="168"/>
      <c r="B20" s="169"/>
      <c r="C20" s="169"/>
      <c r="D20" s="169"/>
      <c r="E20" s="170" t="s">
        <v>40</v>
      </c>
      <c r="F20" s="171"/>
      <c r="G20" s="171"/>
      <c r="H20" s="171"/>
      <c r="I20" s="169"/>
      <c r="J20" s="172">
        <f>SUM(J4:J19)</f>
        <v>160927.01</v>
      </c>
      <c r="K20" s="172">
        <f>SUM(K4:K19)</f>
        <v>33794.670000000006</v>
      </c>
      <c r="L20" s="172">
        <f>SUM(L4:L19)</f>
        <v>194721.68</v>
      </c>
      <c r="M20" s="172">
        <f>SUM(M4:M19)</f>
        <v>225260.6</v>
      </c>
      <c r="N20" s="173"/>
      <c r="O20" s="174"/>
      <c r="P20" s="174"/>
      <c r="Q20" s="175"/>
      <c r="R20" s="175"/>
      <c r="S20" s="175"/>
      <c r="T20" s="172">
        <f>SUM(T4:T19)</f>
        <v>108152.21999999999</v>
      </c>
      <c r="U20" s="172">
        <f>SUM(U4:U19)</f>
        <v>22714.959999999999</v>
      </c>
      <c r="V20" s="172">
        <f>SUM(V4:V19)</f>
        <v>130864.18</v>
      </c>
      <c r="W20" s="176">
        <f>1-((V20)/(L20-L10-L7-L19))</f>
        <v>0.12878138477127088</v>
      </c>
      <c r="X20" s="177"/>
      <c r="Y20" s="178"/>
      <c r="Z20" s="49"/>
      <c r="AA20" s="49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</row>
    <row r="21" spans="1:1024" ht="23.25" customHeight="1">
      <c r="A21" s="2"/>
      <c r="B21" s="44" t="s">
        <v>93</v>
      </c>
      <c r="C21" s="2"/>
      <c r="D21" s="2"/>
      <c r="E21" s="5"/>
      <c r="F21" s="5"/>
      <c r="G21" s="43"/>
      <c r="H21" s="44" t="s">
        <v>95</v>
      </c>
      <c r="I21" s="2"/>
      <c r="J21" s="2"/>
      <c r="K21" s="3"/>
      <c r="L21" s="4"/>
      <c r="M21" s="4"/>
      <c r="N21" s="4"/>
      <c r="O21" s="14"/>
      <c r="P21" s="14"/>
      <c r="Q21" s="2"/>
      <c r="R21" s="2"/>
      <c r="S21" s="2"/>
      <c r="T21" s="4"/>
      <c r="U21" s="16"/>
      <c r="V21" s="16"/>
      <c r="W21" s="18"/>
      <c r="X21" s="16"/>
      <c r="Y21" s="18"/>
      <c r="Z21" s="4"/>
      <c r="AA21" s="4"/>
      <c r="AB21" s="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1024">
      <c r="A22" s="2"/>
      <c r="B22" s="2"/>
      <c r="C22" s="2" t="s">
        <v>5</v>
      </c>
      <c r="D22" s="2"/>
      <c r="E22" s="3"/>
      <c r="F22" s="3"/>
      <c r="G22" s="3"/>
      <c r="H22" s="2"/>
      <c r="J22" s="2" t="s">
        <v>11</v>
      </c>
      <c r="K22" s="3"/>
      <c r="L22" s="4"/>
      <c r="M22" s="4"/>
      <c r="N22" s="4"/>
      <c r="O22" s="14"/>
      <c r="P22" s="14"/>
      <c r="Q22" s="2"/>
      <c r="R22" s="2"/>
      <c r="S22" s="2"/>
      <c r="T22" s="4"/>
      <c r="U22" s="16"/>
      <c r="V22" s="16"/>
      <c r="W22" s="18"/>
      <c r="X22" s="16"/>
      <c r="Y22" s="18"/>
      <c r="Z22" s="4"/>
      <c r="AA22" s="4"/>
      <c r="AB22" s="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1024">
      <c r="A23" s="2"/>
      <c r="B23" s="2"/>
      <c r="C23" s="2" t="s">
        <v>6</v>
      </c>
      <c r="D23" s="2"/>
      <c r="E23" s="3"/>
      <c r="F23" s="3"/>
      <c r="G23" s="3"/>
      <c r="H23" s="2"/>
      <c r="J23" s="2" t="s">
        <v>12</v>
      </c>
      <c r="K23" s="3"/>
      <c r="L23" s="4"/>
      <c r="M23" s="4"/>
      <c r="N23" s="4"/>
      <c r="O23" s="14"/>
      <c r="P23" s="14"/>
      <c r="Q23" s="2"/>
      <c r="R23" s="2"/>
      <c r="S23" s="19"/>
      <c r="T23" s="4"/>
      <c r="U23" s="16"/>
      <c r="V23" s="16"/>
      <c r="W23" s="18"/>
      <c r="X23" s="16"/>
      <c r="Y23" s="18"/>
      <c r="Z23" s="4"/>
      <c r="AA23" s="4"/>
      <c r="AB23" s="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1024">
      <c r="A24" s="2"/>
      <c r="B24" s="2"/>
      <c r="C24" s="2" t="s">
        <v>74</v>
      </c>
      <c r="D24" s="2"/>
      <c r="E24" s="3"/>
      <c r="F24" s="3"/>
      <c r="G24" s="3"/>
      <c r="H24" s="2"/>
      <c r="J24" s="2" t="s">
        <v>13</v>
      </c>
      <c r="K24" s="3"/>
      <c r="L24" s="4"/>
      <c r="M24" s="4"/>
      <c r="N24" s="4"/>
      <c r="O24" s="14"/>
      <c r="P24" s="14"/>
      <c r="Q24" s="2"/>
      <c r="R24" s="2"/>
      <c r="S24" s="19"/>
      <c r="T24" s="4"/>
      <c r="U24" s="16"/>
      <c r="V24" s="16"/>
      <c r="W24" s="18"/>
      <c r="X24" s="16"/>
      <c r="Y24" s="18"/>
      <c r="Z24" s="4"/>
      <c r="AA24" s="4"/>
      <c r="AB24" s="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1024">
      <c r="A25" s="2"/>
      <c r="B25" s="2"/>
      <c r="C25" s="2" t="s">
        <v>116</v>
      </c>
      <c r="D25" s="2"/>
      <c r="E25" s="3"/>
      <c r="F25" s="3"/>
      <c r="G25" s="3"/>
      <c r="H25" s="2"/>
      <c r="J25" s="2" t="s">
        <v>14</v>
      </c>
      <c r="K25" s="3"/>
      <c r="L25" s="4"/>
      <c r="M25" s="4"/>
      <c r="N25" s="4"/>
      <c r="O25" s="14"/>
      <c r="P25" s="14"/>
      <c r="Q25" s="2"/>
      <c r="R25" s="2"/>
      <c r="S25" s="19"/>
      <c r="T25" s="4"/>
      <c r="U25" s="16"/>
      <c r="V25" s="16"/>
      <c r="W25" s="18"/>
      <c r="X25" s="16"/>
      <c r="Y25" s="18"/>
      <c r="Z25" s="4"/>
      <c r="AA25" s="4"/>
      <c r="AB25" s="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1024">
      <c r="A26" s="2"/>
      <c r="B26" s="2"/>
      <c r="C26" s="2" t="s">
        <v>75</v>
      </c>
      <c r="D26" s="2"/>
      <c r="E26" s="3"/>
      <c r="F26" s="3"/>
      <c r="G26" s="3"/>
      <c r="H26" s="2"/>
      <c r="J26" s="2"/>
      <c r="K26" s="3"/>
      <c r="L26" s="4"/>
      <c r="M26" s="4"/>
      <c r="N26" s="4"/>
      <c r="O26" s="14"/>
      <c r="P26" s="14"/>
      <c r="Q26" s="2"/>
      <c r="R26" s="2"/>
      <c r="S26" s="19"/>
      <c r="T26" s="4"/>
      <c r="U26" s="16"/>
      <c r="V26" s="16"/>
      <c r="W26" s="18"/>
      <c r="X26" s="16"/>
      <c r="Y26" s="18"/>
      <c r="Z26" s="4"/>
      <c r="AA26" s="4"/>
      <c r="AB26" s="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1024">
      <c r="A27" s="2"/>
      <c r="B27" s="2"/>
      <c r="C27" s="2" t="s">
        <v>117</v>
      </c>
      <c r="D27" s="2"/>
      <c r="E27" s="3"/>
      <c r="F27" s="3"/>
      <c r="G27" s="3"/>
      <c r="H27" s="2"/>
      <c r="I27" s="2"/>
      <c r="J27" s="2"/>
      <c r="K27" s="3"/>
      <c r="L27" s="4"/>
      <c r="M27" s="4"/>
      <c r="N27" s="4"/>
      <c r="O27" s="14"/>
      <c r="P27" s="14"/>
      <c r="Q27" s="2"/>
      <c r="R27" s="2"/>
      <c r="S27" s="2"/>
      <c r="T27" s="4"/>
      <c r="U27" s="16"/>
      <c r="V27" s="16"/>
      <c r="W27" s="18"/>
      <c r="X27" s="16"/>
      <c r="Y27" s="18"/>
      <c r="Z27" s="4"/>
      <c r="AA27" s="4"/>
      <c r="AB27" s="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1024">
      <c r="A28" s="2"/>
      <c r="B28" s="44" t="s">
        <v>94</v>
      </c>
      <c r="C28" s="2"/>
      <c r="D28" s="2"/>
      <c r="E28" s="3"/>
      <c r="F28" s="3"/>
      <c r="G28" s="3"/>
      <c r="H28" s="44" t="s">
        <v>96</v>
      </c>
      <c r="I28" s="2"/>
      <c r="J28" s="2"/>
      <c r="K28" s="3"/>
      <c r="L28" s="4"/>
      <c r="M28" s="4"/>
      <c r="N28" s="4"/>
      <c r="O28" s="14"/>
      <c r="P28" s="14"/>
      <c r="Q28" s="2"/>
      <c r="R28" s="2"/>
      <c r="S28" s="2"/>
      <c r="T28" s="4"/>
      <c r="U28" s="16"/>
      <c r="V28" s="16"/>
      <c r="W28" s="18"/>
      <c r="X28" s="16"/>
      <c r="Y28" s="18"/>
      <c r="Z28" s="4"/>
      <c r="AA28" s="4"/>
      <c r="AB28" s="4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1024">
      <c r="A29" s="2"/>
      <c r="B29" s="2"/>
      <c r="C29" s="2" t="s">
        <v>7</v>
      </c>
      <c r="D29" s="2"/>
      <c r="E29" s="3"/>
      <c r="F29" s="3"/>
      <c r="G29" s="3"/>
      <c r="H29" s="2"/>
      <c r="J29" s="2" t="s">
        <v>15</v>
      </c>
      <c r="K29" s="2"/>
      <c r="L29" s="4"/>
      <c r="M29" s="4"/>
      <c r="N29" s="4"/>
      <c r="O29" s="14"/>
      <c r="P29" s="14"/>
      <c r="Q29" s="2"/>
      <c r="R29" s="2"/>
      <c r="S29" s="2"/>
      <c r="T29" s="4"/>
      <c r="U29" s="16"/>
      <c r="V29" s="16"/>
      <c r="W29" s="18"/>
      <c r="X29" s="16"/>
      <c r="Y29" s="18"/>
      <c r="Z29" s="4"/>
      <c r="AA29" s="4"/>
      <c r="AB29" s="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1024">
      <c r="A30" s="2"/>
      <c r="B30" s="2"/>
      <c r="C30" s="2" t="s">
        <v>8</v>
      </c>
      <c r="D30" s="2"/>
      <c r="E30" s="3"/>
      <c r="F30" s="3"/>
      <c r="G30" s="3"/>
      <c r="H30" s="2"/>
      <c r="J30" s="2" t="s">
        <v>16</v>
      </c>
      <c r="K30" s="2"/>
      <c r="L30" s="4"/>
      <c r="M30" s="4"/>
      <c r="N30" s="4"/>
      <c r="O30" s="14"/>
      <c r="P30" s="14"/>
      <c r="Q30" s="2"/>
      <c r="R30" s="2"/>
      <c r="S30" s="2"/>
      <c r="T30" s="4"/>
      <c r="U30" s="16"/>
      <c r="V30" s="16"/>
      <c r="W30" s="18"/>
      <c r="X30" s="16"/>
      <c r="Y30" s="18"/>
      <c r="Z30" s="4"/>
      <c r="AA30" s="4"/>
      <c r="AB30" s="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1024">
      <c r="A31" s="2"/>
      <c r="B31" s="2"/>
      <c r="C31" s="2" t="s">
        <v>9</v>
      </c>
      <c r="D31" s="2"/>
      <c r="E31" s="3"/>
      <c r="F31" s="3"/>
      <c r="G31" s="3"/>
      <c r="H31" s="2"/>
      <c r="J31" s="2" t="s">
        <v>17</v>
      </c>
      <c r="K31" s="2"/>
      <c r="L31" s="4"/>
      <c r="M31" s="4"/>
      <c r="N31" s="4"/>
      <c r="O31" s="14"/>
      <c r="P31" s="14"/>
      <c r="Q31" s="2"/>
      <c r="R31" s="2"/>
      <c r="S31" s="2"/>
      <c r="T31" s="4"/>
      <c r="U31" s="16"/>
      <c r="V31" s="16"/>
      <c r="W31" s="18"/>
      <c r="X31" s="16"/>
      <c r="Y31" s="18"/>
      <c r="Z31" s="4"/>
      <c r="AA31" s="4"/>
      <c r="AB31" s="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1024">
      <c r="A32" s="2"/>
      <c r="B32" s="2"/>
      <c r="C32" s="2" t="s">
        <v>10</v>
      </c>
      <c r="D32" s="2"/>
      <c r="E32" s="3"/>
      <c r="F32" s="3"/>
      <c r="G32" s="3"/>
      <c r="H32" s="2"/>
      <c r="J32" s="2" t="s">
        <v>18</v>
      </c>
      <c r="K32" s="2"/>
      <c r="L32" s="4"/>
      <c r="M32" s="4"/>
      <c r="N32" s="4"/>
      <c r="O32" s="14"/>
      <c r="P32" s="14"/>
      <c r="Q32" s="2"/>
      <c r="R32" s="2"/>
      <c r="S32" s="2"/>
      <c r="T32" s="4"/>
      <c r="U32" s="16"/>
      <c r="V32" s="16"/>
      <c r="W32" s="18"/>
      <c r="X32" s="16"/>
      <c r="Y32" s="18"/>
      <c r="Z32" s="4"/>
      <c r="AA32" s="4"/>
      <c r="AB32" s="4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1024">
      <c r="A33" s="2"/>
      <c r="B33" s="2"/>
      <c r="C33" s="2"/>
      <c r="D33" s="2"/>
      <c r="E33" s="3"/>
      <c r="F33" s="3"/>
      <c r="G33" s="3"/>
      <c r="H33" s="2"/>
      <c r="J33" s="2" t="s">
        <v>19</v>
      </c>
      <c r="K33" s="2"/>
      <c r="L33" s="4"/>
      <c r="M33" s="4"/>
      <c r="N33" s="4"/>
      <c r="O33" s="14"/>
      <c r="P33" s="14"/>
      <c r="Q33" s="2"/>
      <c r="R33" s="2"/>
      <c r="S33" s="2"/>
      <c r="T33" s="4"/>
      <c r="U33" s="16"/>
      <c r="V33" s="16"/>
      <c r="W33" s="18"/>
      <c r="X33" s="77"/>
      <c r="Y33" s="77"/>
      <c r="Z33" s="4"/>
      <c r="AA33" s="4"/>
      <c r="AB33" s="4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1024">
      <c r="A34" s="2"/>
      <c r="B34" s="2"/>
      <c r="C34" s="2"/>
      <c r="D34" s="2"/>
      <c r="E34" s="3"/>
      <c r="F34" s="3"/>
      <c r="G34" s="3"/>
      <c r="H34" s="3"/>
      <c r="I34" s="2"/>
      <c r="J34" s="4"/>
      <c r="K34" s="4"/>
      <c r="L34" s="4"/>
      <c r="M34" s="4"/>
      <c r="N34" s="4"/>
      <c r="O34" s="14"/>
      <c r="P34" s="14"/>
      <c r="Q34" s="2"/>
      <c r="R34" s="2"/>
      <c r="S34" s="2"/>
      <c r="T34" s="4"/>
      <c r="U34" s="16"/>
      <c r="V34" s="16"/>
      <c r="W34" s="18"/>
      <c r="X34" s="20"/>
      <c r="Y34" s="18"/>
      <c r="Z34" s="4"/>
      <c r="AA34" s="4"/>
      <c r="AB34" s="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1024">
      <c r="A35" s="2"/>
      <c r="B35" s="2"/>
      <c r="C35" s="2"/>
      <c r="D35" s="2"/>
      <c r="E35" s="3"/>
      <c r="F35" s="3"/>
      <c r="G35" s="3"/>
      <c r="H35" s="3"/>
      <c r="I35" s="2"/>
      <c r="J35" s="4"/>
      <c r="K35" s="4"/>
      <c r="L35" s="4"/>
      <c r="M35" s="4"/>
      <c r="N35" s="4"/>
      <c r="O35" s="14"/>
      <c r="P35" s="14"/>
      <c r="Q35" s="2"/>
      <c r="R35" s="2"/>
      <c r="S35" s="2"/>
      <c r="T35" s="4"/>
      <c r="U35" s="16"/>
      <c r="V35" s="16"/>
      <c r="W35" s="18"/>
      <c r="X35" s="20"/>
      <c r="Y35" s="18"/>
      <c r="Z35" s="4"/>
      <c r="AA35" s="4"/>
      <c r="AB35" s="4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1024">
      <c r="A36" s="2"/>
      <c r="B36" s="2"/>
      <c r="C36" s="2"/>
      <c r="D36" s="2"/>
      <c r="E36" s="3"/>
      <c r="F36" s="3"/>
      <c r="G36" s="3"/>
      <c r="H36" s="3"/>
      <c r="I36" s="2"/>
      <c r="J36" s="4"/>
      <c r="K36" s="4"/>
      <c r="L36" s="4"/>
      <c r="M36" s="4"/>
      <c r="N36" s="4"/>
      <c r="O36" s="14"/>
      <c r="P36" s="14"/>
      <c r="Q36" s="2"/>
      <c r="R36" s="2"/>
      <c r="S36" s="2"/>
      <c r="T36" s="4"/>
      <c r="U36" s="16"/>
      <c r="V36" s="16"/>
      <c r="W36" s="18"/>
      <c r="X36" s="20"/>
      <c r="Y36" s="18"/>
      <c r="Z36" s="4"/>
      <c r="AA36" s="4"/>
      <c r="AB36" s="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1024">
      <c r="A37" s="2"/>
      <c r="B37" s="2"/>
      <c r="C37" s="2"/>
      <c r="D37" s="2"/>
      <c r="E37" s="3"/>
      <c r="F37" s="3"/>
      <c r="G37" s="3"/>
      <c r="H37" s="3"/>
      <c r="I37" s="2"/>
      <c r="J37" s="4"/>
      <c r="K37" s="4"/>
      <c r="L37" s="4"/>
      <c r="M37" s="4"/>
      <c r="N37" s="4"/>
      <c r="O37" s="14"/>
      <c r="P37" s="14"/>
      <c r="Q37" s="2"/>
      <c r="R37" s="2"/>
      <c r="S37" s="2"/>
      <c r="T37" s="4"/>
      <c r="U37" s="16"/>
      <c r="V37" s="16"/>
      <c r="W37" s="18"/>
      <c r="X37" s="20"/>
      <c r="Y37" s="18"/>
      <c r="Z37" s="4"/>
      <c r="AA37" s="4"/>
      <c r="AB37" s="4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1024">
      <c r="A38" s="2"/>
      <c r="B38" s="2"/>
      <c r="C38" s="2"/>
      <c r="D38" s="2"/>
      <c r="E38" s="3"/>
      <c r="F38" s="3"/>
      <c r="G38" s="3"/>
      <c r="H38" s="3"/>
      <c r="I38" s="2"/>
      <c r="J38" s="4"/>
      <c r="K38" s="4"/>
      <c r="L38" s="4"/>
      <c r="M38" s="4"/>
      <c r="N38" s="4"/>
      <c r="O38" s="14"/>
      <c r="P38" s="14"/>
      <c r="Q38" s="2"/>
      <c r="R38" s="2"/>
      <c r="S38" s="2"/>
      <c r="T38" s="4"/>
      <c r="U38" s="16"/>
      <c r="V38" s="16"/>
      <c r="W38" s="18"/>
      <c r="X38" s="20"/>
      <c r="Y38" s="18"/>
      <c r="Z38" s="4"/>
      <c r="AA38" s="4"/>
      <c r="AB38" s="4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1024">
      <c r="A39" s="2"/>
      <c r="B39" s="2"/>
      <c r="C39" s="2"/>
      <c r="D39" s="2"/>
      <c r="E39" s="3"/>
      <c r="F39" s="3"/>
      <c r="G39" s="3"/>
      <c r="H39" s="3"/>
      <c r="I39" s="2"/>
      <c r="J39" s="4"/>
      <c r="K39" s="4"/>
      <c r="L39" s="4"/>
      <c r="M39" s="4"/>
      <c r="N39" s="4"/>
      <c r="O39" s="14"/>
      <c r="P39" s="14"/>
      <c r="Q39" s="2"/>
      <c r="R39" s="2"/>
      <c r="S39" s="2"/>
      <c r="T39" s="4"/>
      <c r="U39" s="16"/>
      <c r="V39" s="16"/>
      <c r="W39" s="18"/>
      <c r="X39" s="20"/>
      <c r="Y39" s="18"/>
      <c r="Z39" s="4"/>
      <c r="AA39" s="4"/>
      <c r="AB39" s="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1024">
      <c r="A40" s="2"/>
      <c r="B40" s="2"/>
      <c r="C40" s="2"/>
      <c r="D40" s="2"/>
      <c r="E40" s="3"/>
      <c r="F40" s="3"/>
      <c r="G40" s="3"/>
      <c r="H40" s="3"/>
      <c r="I40" s="2"/>
      <c r="J40" s="4"/>
      <c r="K40" s="4"/>
      <c r="L40" s="4"/>
      <c r="M40" s="4"/>
      <c r="N40" s="4"/>
      <c r="O40" s="14"/>
      <c r="P40" s="14"/>
      <c r="Q40" s="2"/>
      <c r="R40" s="2"/>
      <c r="S40" s="2"/>
      <c r="T40" s="4"/>
      <c r="U40" s="16"/>
      <c r="V40" s="16"/>
      <c r="W40" s="18"/>
      <c r="X40" s="20"/>
      <c r="Y40" s="18"/>
      <c r="Z40" s="4"/>
      <c r="AA40" s="4"/>
      <c r="AB40" s="4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1024">
      <c r="A41" s="2"/>
      <c r="B41" s="2"/>
      <c r="C41" s="2"/>
      <c r="D41" s="2"/>
      <c r="E41" s="3"/>
      <c r="F41" s="3"/>
      <c r="G41" s="3"/>
      <c r="H41" s="3"/>
      <c r="I41" s="2"/>
      <c r="J41" s="4"/>
      <c r="K41" s="4"/>
      <c r="L41" s="4"/>
      <c r="M41" s="4"/>
      <c r="N41" s="4"/>
      <c r="O41" s="14"/>
      <c r="P41" s="14"/>
      <c r="Q41" s="2"/>
      <c r="R41" s="2"/>
      <c r="S41" s="2"/>
      <c r="T41" s="4"/>
      <c r="U41" s="16"/>
      <c r="V41" s="16"/>
      <c r="W41" s="18"/>
      <c r="X41" s="20"/>
      <c r="Y41" s="18"/>
      <c r="Z41" s="4"/>
      <c r="AA41" s="4"/>
      <c r="AB41" s="4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1024">
      <c r="A42" s="2"/>
      <c r="B42" s="2"/>
      <c r="C42" s="2"/>
      <c r="D42" s="2"/>
      <c r="E42" s="3"/>
      <c r="F42" s="3"/>
      <c r="G42" s="3"/>
      <c r="H42" s="3"/>
      <c r="I42" s="2"/>
      <c r="J42" s="4"/>
      <c r="K42" s="4"/>
      <c r="L42" s="4"/>
      <c r="M42" s="4"/>
      <c r="N42" s="4"/>
      <c r="O42" s="14"/>
      <c r="P42" s="14"/>
      <c r="Q42" s="2"/>
      <c r="R42" s="2"/>
      <c r="S42" s="2"/>
      <c r="T42" s="4"/>
      <c r="U42" s="16"/>
      <c r="V42" s="16"/>
      <c r="W42" s="18"/>
      <c r="X42" s="20"/>
      <c r="Y42" s="18"/>
      <c r="Z42" s="4"/>
      <c r="AA42" s="4"/>
      <c r="AB42" s="4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1024">
      <c r="A43" s="2"/>
      <c r="B43" s="2"/>
      <c r="C43" s="2"/>
      <c r="D43" s="2"/>
      <c r="E43" s="3"/>
      <c r="F43" s="3"/>
      <c r="G43" s="3"/>
      <c r="H43" s="3"/>
      <c r="I43" s="2"/>
      <c r="J43" s="4"/>
      <c r="K43" s="4"/>
      <c r="L43" s="4"/>
      <c r="M43" s="4"/>
      <c r="N43" s="4"/>
      <c r="O43" s="14"/>
      <c r="P43" s="14"/>
      <c r="Q43" s="2"/>
      <c r="R43" s="2"/>
      <c r="S43" s="2"/>
      <c r="T43" s="4"/>
      <c r="U43" s="16"/>
      <c r="V43" s="16"/>
      <c r="W43" s="18"/>
      <c r="X43" s="20"/>
      <c r="Y43" s="18"/>
      <c r="Z43" s="4"/>
      <c r="AA43" s="4"/>
      <c r="AB43" s="4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1024">
      <c r="A44" s="2"/>
      <c r="B44" s="2"/>
      <c r="C44" s="2"/>
      <c r="D44" s="2"/>
      <c r="E44" s="3"/>
      <c r="F44" s="3"/>
      <c r="G44" s="3"/>
      <c r="H44" s="3"/>
      <c r="I44" s="2"/>
      <c r="J44" s="4"/>
      <c r="K44" s="4"/>
      <c r="L44" s="4"/>
      <c r="M44" s="4"/>
      <c r="N44" s="4"/>
      <c r="O44" s="14"/>
      <c r="P44" s="14"/>
      <c r="Q44" s="2"/>
      <c r="R44" s="2"/>
      <c r="S44" s="2"/>
      <c r="T44" s="4"/>
      <c r="U44" s="16"/>
      <c r="V44" s="16"/>
      <c r="W44" s="18"/>
      <c r="X44" s="20"/>
      <c r="Y44" s="18"/>
      <c r="Z44" s="4"/>
      <c r="AA44" s="4"/>
      <c r="AB44" s="4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1024">
      <c r="A45" s="2"/>
      <c r="B45" s="2"/>
      <c r="C45" s="2"/>
      <c r="D45" s="2"/>
      <c r="E45" s="3"/>
      <c r="F45" s="3"/>
      <c r="G45" s="3"/>
      <c r="H45" s="3"/>
      <c r="I45" s="2"/>
      <c r="J45" s="4"/>
      <c r="K45" s="4"/>
      <c r="L45" s="4"/>
      <c r="M45" s="4"/>
      <c r="N45" s="4"/>
      <c r="O45" s="14"/>
      <c r="P45" s="14"/>
      <c r="Q45" s="2"/>
      <c r="R45" s="2"/>
      <c r="S45" s="2"/>
      <c r="T45" s="4"/>
      <c r="U45" s="16"/>
      <c r="V45" s="16"/>
      <c r="W45" s="18"/>
      <c r="X45" s="20"/>
      <c r="Y45" s="18"/>
      <c r="Z45" s="4"/>
      <c r="AA45" s="4"/>
      <c r="AB45" s="4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1024">
      <c r="A46" s="2"/>
      <c r="B46" s="2"/>
      <c r="C46" s="2"/>
      <c r="D46" s="2"/>
      <c r="E46" s="3"/>
      <c r="F46" s="3"/>
      <c r="G46" s="3"/>
      <c r="H46" s="3"/>
      <c r="I46" s="2"/>
      <c r="J46" s="4"/>
      <c r="K46" s="4"/>
      <c r="L46" s="4"/>
      <c r="M46" s="4"/>
      <c r="N46" s="4"/>
      <c r="O46" s="14"/>
      <c r="P46" s="14"/>
      <c r="Q46" s="2"/>
      <c r="R46" s="2"/>
      <c r="S46" s="2"/>
      <c r="T46" s="4"/>
      <c r="U46" s="16"/>
      <c r="V46" s="16"/>
      <c r="W46" s="18"/>
      <c r="X46" s="20"/>
      <c r="Y46" s="18"/>
      <c r="Z46" s="4"/>
      <c r="AA46" s="4"/>
      <c r="AB46" s="4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1024">
      <c r="A47" s="2"/>
      <c r="B47" s="2"/>
      <c r="C47" s="2"/>
      <c r="D47" s="2"/>
      <c r="E47" s="3"/>
      <c r="F47" s="3"/>
      <c r="G47" s="3"/>
      <c r="H47" s="3"/>
      <c r="I47" s="2"/>
      <c r="J47" s="4"/>
      <c r="K47" s="4"/>
      <c r="L47" s="4"/>
      <c r="M47" s="4"/>
      <c r="N47" s="4"/>
      <c r="O47" s="14"/>
      <c r="P47" s="14"/>
      <c r="Q47" s="2"/>
      <c r="R47" s="2"/>
      <c r="S47" s="2"/>
      <c r="T47" s="4"/>
      <c r="U47" s="16"/>
      <c r="V47" s="16"/>
      <c r="W47" s="18"/>
      <c r="X47" s="20"/>
      <c r="Y47" s="18"/>
      <c r="Z47" s="4"/>
      <c r="AA47" s="4"/>
      <c r="AB47" s="4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1024" s="6" customFormat="1">
      <c r="E48" s="3"/>
      <c r="F48" s="7"/>
      <c r="G48" s="7"/>
      <c r="H48" s="7"/>
      <c r="J48" s="8"/>
      <c r="K48" s="8"/>
      <c r="L48" s="8"/>
      <c r="M48" s="8"/>
      <c r="N48" s="8"/>
      <c r="O48" s="21"/>
      <c r="P48" s="21"/>
      <c r="T48" s="8"/>
      <c r="U48" s="22"/>
      <c r="V48" s="22"/>
      <c r="W48" s="23"/>
      <c r="X48" s="24"/>
      <c r="Y48" s="23"/>
      <c r="Z48" s="8"/>
      <c r="AA48" s="8"/>
      <c r="AB48" s="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6" customFormat="1">
      <c r="E49" s="3"/>
      <c r="F49" s="7"/>
      <c r="G49" s="7"/>
      <c r="H49" s="7"/>
      <c r="J49" s="8"/>
      <c r="K49" s="8"/>
      <c r="L49" s="8"/>
      <c r="M49" s="8"/>
      <c r="N49" s="8"/>
      <c r="O49" s="21"/>
      <c r="P49" s="21"/>
      <c r="T49" s="8"/>
      <c r="U49" s="22"/>
      <c r="V49" s="22"/>
      <c r="W49" s="23"/>
      <c r="X49" s="24"/>
      <c r="Y49" s="23"/>
      <c r="Z49" s="8"/>
      <c r="AA49" s="8"/>
      <c r="AB49" s="8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6" customFormat="1">
      <c r="E50" s="3"/>
      <c r="F50" s="7"/>
      <c r="G50" s="7"/>
      <c r="H50" s="7"/>
      <c r="J50" s="8"/>
      <c r="K50" s="8"/>
      <c r="L50" s="8"/>
      <c r="M50" s="8"/>
      <c r="N50" s="8"/>
      <c r="O50" s="21"/>
      <c r="P50" s="21"/>
      <c r="T50" s="8"/>
      <c r="U50" s="22"/>
      <c r="V50" s="22"/>
      <c r="W50" s="23"/>
      <c r="X50" s="24"/>
      <c r="Y50" s="23"/>
      <c r="Z50" s="8"/>
      <c r="AA50" s="8"/>
      <c r="AB50" s="8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6" customFormat="1">
      <c r="E51" s="3"/>
      <c r="F51" s="7"/>
      <c r="G51" s="7"/>
      <c r="H51" s="7"/>
      <c r="J51" s="8"/>
      <c r="K51" s="8"/>
      <c r="L51" s="8"/>
      <c r="M51" s="8"/>
      <c r="N51" s="8"/>
      <c r="O51" s="21"/>
      <c r="P51" s="21"/>
      <c r="T51" s="8"/>
      <c r="U51" s="22"/>
      <c r="V51" s="22"/>
      <c r="W51" s="23"/>
      <c r="X51" s="24"/>
      <c r="Y51" s="23"/>
      <c r="Z51" s="8"/>
      <c r="AA51" s="8"/>
      <c r="AB51" s="8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6" customFormat="1">
      <c r="E52" s="3"/>
      <c r="F52" s="7"/>
      <c r="G52" s="7"/>
      <c r="H52" s="7"/>
      <c r="J52" s="8"/>
      <c r="K52" s="8"/>
      <c r="L52" s="8"/>
      <c r="M52" s="8"/>
      <c r="N52" s="8"/>
      <c r="O52" s="21"/>
      <c r="P52" s="21"/>
      <c r="T52" s="8"/>
      <c r="U52" s="22"/>
      <c r="V52" s="22"/>
      <c r="W52" s="23"/>
      <c r="X52" s="24"/>
      <c r="Y52" s="23"/>
      <c r="Z52" s="8"/>
      <c r="AA52" s="8"/>
      <c r="AB52" s="8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6" customFormat="1">
      <c r="E53" s="3"/>
      <c r="F53" s="7"/>
      <c r="G53" s="7"/>
      <c r="H53" s="7"/>
      <c r="J53" s="8"/>
      <c r="K53" s="8"/>
      <c r="L53" s="8"/>
      <c r="M53" s="8"/>
      <c r="N53" s="8"/>
      <c r="O53" s="21"/>
      <c r="P53" s="21"/>
      <c r="T53" s="8"/>
      <c r="U53" s="22"/>
      <c r="V53" s="22"/>
      <c r="W53" s="23"/>
      <c r="X53" s="24"/>
      <c r="Y53" s="23"/>
      <c r="Z53" s="8"/>
      <c r="AA53" s="8"/>
      <c r="AB53" s="8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6" customFormat="1">
      <c r="E54" s="3"/>
      <c r="F54" s="7"/>
      <c r="G54" s="7"/>
      <c r="H54" s="7"/>
      <c r="J54" s="8"/>
      <c r="K54" s="8"/>
      <c r="L54" s="8"/>
      <c r="M54" s="8"/>
      <c r="N54" s="8"/>
      <c r="O54" s="21"/>
      <c r="P54" s="21"/>
      <c r="T54" s="8"/>
      <c r="U54" s="22"/>
      <c r="V54" s="22"/>
      <c r="W54" s="23"/>
      <c r="X54" s="24"/>
      <c r="Y54" s="23"/>
      <c r="Z54" s="8"/>
      <c r="AA54" s="8"/>
      <c r="AB54" s="8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6" customFormat="1">
      <c r="E55" s="3"/>
      <c r="F55" s="7"/>
      <c r="G55" s="7"/>
      <c r="H55" s="7"/>
      <c r="J55" s="8"/>
      <c r="K55" s="8"/>
      <c r="L55" s="8"/>
      <c r="M55" s="8"/>
      <c r="N55" s="8"/>
      <c r="O55" s="21"/>
      <c r="P55" s="21"/>
      <c r="T55" s="8"/>
      <c r="U55" s="22"/>
      <c r="V55" s="22"/>
      <c r="W55" s="23"/>
      <c r="X55" s="23"/>
      <c r="Y55" s="23"/>
      <c r="Z55" s="8"/>
      <c r="AA55" s="8"/>
      <c r="AB55" s="8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6" customFormat="1">
      <c r="E56" s="3"/>
      <c r="F56" s="7"/>
      <c r="G56" s="7"/>
      <c r="H56" s="7"/>
      <c r="J56" s="8"/>
      <c r="K56" s="8"/>
      <c r="L56" s="8"/>
      <c r="M56" s="8"/>
      <c r="N56" s="8"/>
      <c r="O56" s="21"/>
      <c r="P56" s="21"/>
      <c r="T56" s="8"/>
      <c r="U56" s="22"/>
      <c r="V56" s="22"/>
      <c r="W56" s="23"/>
      <c r="X56" s="23"/>
      <c r="Y56" s="23"/>
      <c r="Z56" s="8"/>
      <c r="AA56" s="8"/>
      <c r="AB56" s="8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6" customFormat="1">
      <c r="E57" s="3"/>
      <c r="F57" s="7"/>
      <c r="G57" s="7"/>
      <c r="H57" s="7"/>
      <c r="J57" s="8"/>
      <c r="K57" s="8"/>
      <c r="L57" s="8"/>
      <c r="M57" s="8"/>
      <c r="N57" s="8"/>
      <c r="O57" s="21"/>
      <c r="P57" s="21"/>
      <c r="T57" s="8"/>
      <c r="U57" s="22"/>
      <c r="V57" s="22"/>
      <c r="W57" s="23"/>
      <c r="X57" s="23"/>
      <c r="Y57" s="23"/>
      <c r="Z57" s="8"/>
      <c r="AA57" s="8"/>
      <c r="AB57" s="8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6" customFormat="1">
      <c r="E58" s="3"/>
      <c r="F58" s="7"/>
      <c r="G58" s="7"/>
      <c r="H58" s="7"/>
      <c r="J58" s="8"/>
      <c r="K58" s="8"/>
      <c r="L58" s="8"/>
      <c r="M58" s="8"/>
      <c r="N58" s="8"/>
      <c r="O58" s="21"/>
      <c r="P58" s="21"/>
      <c r="T58" s="8"/>
      <c r="U58" s="22"/>
      <c r="V58" s="22"/>
      <c r="W58" s="23"/>
      <c r="X58" s="23"/>
      <c r="Y58" s="23"/>
      <c r="Z58" s="8"/>
      <c r="AA58" s="8"/>
      <c r="AB58" s="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6" customFormat="1">
      <c r="E59" s="3"/>
      <c r="F59" s="7"/>
      <c r="G59" s="7"/>
      <c r="H59" s="7"/>
      <c r="J59" s="8"/>
      <c r="K59" s="8"/>
      <c r="L59" s="8"/>
      <c r="M59" s="8"/>
      <c r="N59" s="8"/>
      <c r="O59" s="21"/>
      <c r="P59" s="21"/>
      <c r="T59" s="8"/>
      <c r="U59" s="22"/>
      <c r="V59" s="22"/>
      <c r="W59" s="23"/>
      <c r="X59" s="23"/>
      <c r="Y59" s="23"/>
      <c r="Z59" s="8"/>
      <c r="AA59" s="8"/>
      <c r="AB59" s="8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6" customFormat="1">
      <c r="E60" s="3"/>
      <c r="F60" s="7"/>
      <c r="G60" s="7"/>
      <c r="H60" s="7"/>
      <c r="J60" s="8"/>
      <c r="K60" s="8"/>
      <c r="L60" s="8"/>
      <c r="M60" s="8"/>
      <c r="N60" s="8"/>
      <c r="O60" s="21"/>
      <c r="P60" s="21"/>
      <c r="T60" s="8"/>
      <c r="U60" s="22"/>
      <c r="V60" s="22"/>
      <c r="W60" s="23"/>
      <c r="X60" s="23"/>
      <c r="Y60" s="23"/>
      <c r="Z60" s="8"/>
      <c r="AA60" s="8"/>
      <c r="AB60" s="8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6" customFormat="1">
      <c r="E61" s="2"/>
      <c r="J61" s="8"/>
      <c r="K61" s="8"/>
      <c r="L61" s="8"/>
      <c r="M61" s="8"/>
      <c r="N61" s="8"/>
      <c r="O61" s="21"/>
      <c r="P61" s="21"/>
      <c r="T61" s="8"/>
      <c r="U61" s="22"/>
      <c r="V61" s="22"/>
      <c r="W61" s="23"/>
      <c r="X61" s="23"/>
      <c r="Y61" s="23"/>
      <c r="Z61" s="8"/>
      <c r="AA61" s="8"/>
      <c r="AB61" s="8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6" customFormat="1">
      <c r="E62" s="2"/>
      <c r="J62" s="8"/>
      <c r="K62" s="8"/>
      <c r="L62" s="8"/>
      <c r="M62" s="8"/>
      <c r="N62" s="8"/>
      <c r="O62" s="21"/>
      <c r="P62" s="21"/>
      <c r="T62" s="8"/>
      <c r="U62" s="22"/>
      <c r="V62" s="22"/>
      <c r="W62" s="23"/>
      <c r="X62" s="23"/>
      <c r="Y62" s="23"/>
      <c r="Z62" s="8"/>
      <c r="AA62" s="8"/>
      <c r="AB62" s="8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6" customFormat="1">
      <c r="E63" s="2"/>
      <c r="J63" s="8"/>
      <c r="K63" s="8"/>
      <c r="L63" s="8"/>
      <c r="M63" s="8"/>
      <c r="N63" s="8"/>
      <c r="O63" s="21"/>
      <c r="P63" s="21"/>
      <c r="T63" s="8"/>
      <c r="U63" s="22"/>
      <c r="V63" s="22"/>
      <c r="W63" s="23"/>
      <c r="X63" s="23"/>
      <c r="Y63" s="23"/>
      <c r="Z63" s="8"/>
      <c r="AA63" s="8"/>
      <c r="AB63" s="8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6" customFormat="1">
      <c r="E64" s="2"/>
      <c r="J64" s="8"/>
      <c r="K64" s="8"/>
      <c r="L64" s="8"/>
      <c r="M64" s="8"/>
      <c r="N64" s="8"/>
      <c r="O64" s="21"/>
      <c r="P64" s="21"/>
      <c r="T64" s="8"/>
      <c r="U64" s="22"/>
      <c r="V64" s="22"/>
      <c r="W64" s="23"/>
      <c r="X64" s="23"/>
      <c r="Y64" s="23"/>
      <c r="Z64" s="8"/>
      <c r="AA64" s="8"/>
      <c r="AB64" s="8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6" customFormat="1">
      <c r="E65" s="2"/>
      <c r="J65" s="8"/>
      <c r="K65" s="8"/>
      <c r="L65" s="8"/>
      <c r="M65" s="8"/>
      <c r="N65" s="8"/>
      <c r="O65" s="21"/>
      <c r="P65" s="21"/>
      <c r="T65" s="8"/>
      <c r="U65" s="22"/>
      <c r="V65" s="22"/>
      <c r="W65" s="23"/>
      <c r="X65" s="23"/>
      <c r="Y65" s="23"/>
      <c r="Z65" s="8"/>
      <c r="AA65" s="8"/>
      <c r="AB65" s="8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6" customFormat="1">
      <c r="E66" s="2"/>
      <c r="J66" s="8"/>
      <c r="K66" s="8"/>
      <c r="L66" s="8"/>
      <c r="M66" s="8"/>
      <c r="N66" s="8"/>
      <c r="O66" s="21"/>
      <c r="P66" s="21"/>
      <c r="T66" s="8"/>
      <c r="U66" s="22"/>
      <c r="V66" s="22"/>
      <c r="W66" s="23"/>
      <c r="X66" s="23"/>
      <c r="Y66" s="23"/>
      <c r="Z66" s="8"/>
      <c r="AA66" s="8"/>
      <c r="AB66" s="8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6" customFormat="1">
      <c r="E67" s="2"/>
      <c r="J67" s="8"/>
      <c r="K67" s="8"/>
      <c r="L67" s="8"/>
      <c r="M67" s="8"/>
      <c r="N67" s="8"/>
      <c r="O67" s="21"/>
      <c r="P67" s="21"/>
      <c r="T67" s="8"/>
      <c r="U67" s="22"/>
      <c r="V67" s="22"/>
      <c r="W67" s="23"/>
      <c r="X67" s="23"/>
      <c r="Y67" s="23"/>
      <c r="Z67" s="8"/>
      <c r="AA67" s="8"/>
      <c r="AB67" s="8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6" customFormat="1">
      <c r="E68" s="2"/>
      <c r="J68" s="8"/>
      <c r="K68" s="8"/>
      <c r="L68" s="8"/>
      <c r="M68" s="8"/>
      <c r="N68" s="8"/>
      <c r="O68" s="21"/>
      <c r="P68" s="21"/>
      <c r="T68" s="8"/>
      <c r="U68" s="22"/>
      <c r="V68" s="22"/>
      <c r="W68" s="23"/>
      <c r="X68" s="23"/>
      <c r="Y68" s="23"/>
      <c r="Z68" s="8"/>
      <c r="AA68" s="8"/>
      <c r="AB68" s="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6" customFormat="1">
      <c r="E69" s="2"/>
      <c r="J69" s="8"/>
      <c r="K69" s="8"/>
      <c r="L69" s="8"/>
      <c r="M69" s="8"/>
      <c r="N69" s="8"/>
      <c r="O69" s="21"/>
      <c r="P69" s="21"/>
      <c r="T69" s="8"/>
      <c r="U69" s="22"/>
      <c r="V69" s="22"/>
      <c r="W69" s="23"/>
      <c r="X69" s="23"/>
      <c r="Y69" s="23"/>
      <c r="Z69" s="8"/>
      <c r="AA69" s="8"/>
      <c r="AB69" s="8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6" customFormat="1">
      <c r="J70" s="8"/>
      <c r="K70" s="8"/>
      <c r="L70" s="8"/>
      <c r="M70" s="8"/>
      <c r="N70" s="8"/>
      <c r="O70" s="21"/>
      <c r="P70" s="21"/>
      <c r="T70" s="8"/>
      <c r="U70" s="22"/>
      <c r="V70" s="22"/>
      <c r="W70" s="23"/>
      <c r="X70" s="23"/>
      <c r="Y70" s="23"/>
      <c r="Z70" s="8"/>
      <c r="AA70" s="8"/>
      <c r="AB70" s="8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6" customFormat="1">
      <c r="J71" s="8"/>
      <c r="K71" s="8"/>
      <c r="L71" s="8"/>
      <c r="M71" s="8"/>
      <c r="N71" s="8"/>
      <c r="O71" s="21"/>
      <c r="P71" s="21"/>
      <c r="T71" s="8"/>
      <c r="U71" s="22"/>
      <c r="V71" s="22"/>
      <c r="W71" s="23"/>
      <c r="X71" s="23"/>
      <c r="Y71" s="23"/>
      <c r="Z71" s="8"/>
      <c r="AA71" s="8"/>
      <c r="AB71" s="8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6" customFormat="1">
      <c r="J72" s="8"/>
      <c r="K72" s="8"/>
      <c r="L72" s="8"/>
      <c r="M72" s="8"/>
      <c r="N72" s="8"/>
      <c r="O72" s="21"/>
      <c r="P72" s="21"/>
      <c r="T72" s="8"/>
      <c r="U72" s="22"/>
      <c r="V72" s="22"/>
      <c r="W72" s="23"/>
      <c r="X72" s="23"/>
      <c r="Y72" s="23"/>
      <c r="Z72" s="8"/>
      <c r="AA72" s="8"/>
      <c r="AB72" s="8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6" customFormat="1">
      <c r="J73" s="8"/>
      <c r="K73" s="8"/>
      <c r="L73" s="8"/>
      <c r="M73" s="8"/>
      <c r="N73" s="8"/>
      <c r="O73" s="21"/>
      <c r="P73" s="21"/>
      <c r="T73" s="8"/>
      <c r="U73" s="22"/>
      <c r="V73" s="22"/>
      <c r="W73" s="23"/>
      <c r="X73" s="23"/>
      <c r="Y73" s="23"/>
      <c r="Z73" s="8"/>
      <c r="AA73" s="8"/>
      <c r="AB73" s="8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6" customFormat="1">
      <c r="J74" s="8"/>
      <c r="K74" s="8"/>
      <c r="L74" s="8"/>
      <c r="M74" s="8"/>
      <c r="N74" s="8"/>
      <c r="O74" s="21"/>
      <c r="P74" s="21"/>
      <c r="T74" s="8"/>
      <c r="U74" s="22"/>
      <c r="V74" s="22"/>
      <c r="W74" s="23"/>
      <c r="X74" s="23"/>
      <c r="Y74" s="23"/>
      <c r="Z74" s="8"/>
      <c r="AA74" s="8"/>
      <c r="AB74" s="8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6" customFormat="1">
      <c r="J75" s="8"/>
      <c r="K75" s="8"/>
      <c r="L75" s="8"/>
      <c r="M75" s="8"/>
      <c r="N75" s="8"/>
      <c r="O75" s="21"/>
      <c r="P75" s="21"/>
      <c r="T75" s="8"/>
      <c r="U75" s="22"/>
      <c r="V75" s="22"/>
      <c r="W75" s="23"/>
      <c r="X75" s="23"/>
      <c r="Y75" s="23"/>
      <c r="Z75" s="8"/>
      <c r="AA75" s="8"/>
      <c r="AB75" s="8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6" customFormat="1">
      <c r="J76" s="8"/>
      <c r="K76" s="8"/>
      <c r="L76" s="8"/>
      <c r="M76" s="8"/>
      <c r="N76" s="8"/>
      <c r="O76" s="21"/>
      <c r="P76" s="21"/>
      <c r="T76" s="8"/>
      <c r="U76" s="22"/>
      <c r="V76" s="22"/>
      <c r="W76" s="23"/>
      <c r="X76" s="23"/>
      <c r="Y76" s="23"/>
      <c r="Z76" s="8"/>
      <c r="AA76" s="8"/>
      <c r="AB76" s="8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6" customFormat="1">
      <c r="J77" s="8"/>
      <c r="K77" s="8"/>
      <c r="L77" s="8"/>
      <c r="M77" s="8"/>
      <c r="N77" s="8"/>
      <c r="O77" s="21"/>
      <c r="P77" s="21"/>
      <c r="T77" s="8"/>
      <c r="U77" s="22"/>
      <c r="V77" s="22"/>
      <c r="W77" s="23"/>
      <c r="X77" s="23"/>
      <c r="Y77" s="23"/>
      <c r="Z77" s="8"/>
      <c r="AA77" s="8"/>
      <c r="AB77" s="8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6" customFormat="1">
      <c r="J78" s="8"/>
      <c r="K78" s="8"/>
      <c r="L78" s="8"/>
      <c r="M78" s="8"/>
      <c r="N78" s="8"/>
      <c r="O78" s="21"/>
      <c r="P78" s="21"/>
      <c r="T78" s="8"/>
      <c r="U78" s="22"/>
      <c r="V78" s="22"/>
      <c r="W78" s="23"/>
      <c r="X78" s="23"/>
      <c r="Y78" s="23"/>
      <c r="Z78" s="8"/>
      <c r="AA78" s="8"/>
      <c r="AB78" s="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6" customFormat="1">
      <c r="J79" s="8"/>
      <c r="K79" s="8"/>
      <c r="L79" s="8"/>
      <c r="M79" s="8"/>
      <c r="N79" s="8"/>
      <c r="O79" s="21"/>
      <c r="P79" s="21"/>
      <c r="T79" s="8"/>
      <c r="U79" s="22"/>
      <c r="V79" s="22"/>
      <c r="W79" s="23"/>
      <c r="X79" s="23"/>
      <c r="Y79" s="23"/>
      <c r="Z79" s="8"/>
      <c r="AA79" s="8"/>
      <c r="AB79" s="8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6" customFormat="1">
      <c r="J80" s="8"/>
      <c r="K80" s="8"/>
      <c r="L80" s="8"/>
      <c r="M80" s="8"/>
      <c r="N80" s="8"/>
      <c r="O80" s="21"/>
      <c r="P80" s="21"/>
      <c r="T80" s="8"/>
      <c r="U80" s="22"/>
      <c r="V80" s="22"/>
      <c r="W80" s="23"/>
      <c r="X80" s="23"/>
      <c r="Y80" s="23"/>
      <c r="Z80" s="8"/>
      <c r="AA80" s="8"/>
      <c r="AB80" s="8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6" customFormat="1">
      <c r="J81" s="8"/>
      <c r="K81" s="8"/>
      <c r="L81" s="8"/>
      <c r="M81" s="8"/>
      <c r="N81" s="8"/>
      <c r="O81" s="21"/>
      <c r="P81" s="21"/>
      <c r="T81" s="8"/>
      <c r="U81" s="22"/>
      <c r="V81" s="22"/>
      <c r="W81" s="23"/>
      <c r="X81" s="23"/>
      <c r="Y81" s="23"/>
      <c r="Z81" s="8"/>
      <c r="AA81" s="8"/>
      <c r="AB81" s="8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6" customFormat="1">
      <c r="J82" s="8"/>
      <c r="K82" s="8"/>
      <c r="L82" s="8"/>
      <c r="M82" s="8"/>
      <c r="N82" s="8"/>
      <c r="O82" s="21"/>
      <c r="P82" s="21"/>
      <c r="T82" s="8"/>
      <c r="U82" s="22"/>
      <c r="V82" s="22"/>
      <c r="W82" s="23"/>
      <c r="X82" s="23"/>
      <c r="Y82" s="23"/>
      <c r="Z82" s="8"/>
      <c r="AA82" s="8"/>
      <c r="AB82" s="8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6" customFormat="1">
      <c r="J83" s="8"/>
      <c r="K83" s="8"/>
      <c r="L83" s="8"/>
      <c r="M83" s="8"/>
      <c r="N83" s="8"/>
      <c r="O83" s="21"/>
      <c r="P83" s="21"/>
      <c r="T83" s="8"/>
      <c r="U83" s="22"/>
      <c r="V83" s="22"/>
      <c r="W83" s="23"/>
      <c r="X83" s="23"/>
      <c r="Y83" s="23"/>
      <c r="Z83" s="8"/>
      <c r="AA83" s="8"/>
      <c r="AB83" s="8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6" customFormat="1">
      <c r="J84" s="8"/>
      <c r="K84" s="8"/>
      <c r="L84" s="8"/>
      <c r="M84" s="8"/>
      <c r="N84" s="8"/>
      <c r="O84" s="21"/>
      <c r="P84" s="21"/>
      <c r="T84" s="8"/>
      <c r="U84" s="22"/>
      <c r="V84" s="22"/>
      <c r="W84" s="23"/>
      <c r="X84" s="23"/>
      <c r="Y84" s="23"/>
      <c r="Z84" s="8"/>
      <c r="AA84" s="8"/>
      <c r="AB84" s="8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6" customFormat="1">
      <c r="J85" s="8"/>
      <c r="K85" s="8"/>
      <c r="L85" s="8"/>
      <c r="M85" s="8"/>
      <c r="N85" s="8"/>
      <c r="O85" s="21"/>
      <c r="P85" s="21"/>
      <c r="T85" s="8"/>
      <c r="U85" s="22"/>
      <c r="V85" s="22"/>
      <c r="W85" s="23"/>
      <c r="X85" s="23"/>
      <c r="Y85" s="23"/>
      <c r="Z85" s="8"/>
      <c r="AA85" s="8"/>
      <c r="AB85" s="8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6" customFormat="1">
      <c r="J86" s="8"/>
      <c r="K86" s="8"/>
      <c r="L86" s="8"/>
      <c r="M86" s="8"/>
      <c r="N86" s="8"/>
      <c r="O86" s="21"/>
      <c r="P86" s="21"/>
      <c r="T86" s="8"/>
      <c r="U86" s="22"/>
      <c r="V86" s="22"/>
      <c r="W86" s="23"/>
      <c r="X86" s="23"/>
      <c r="Y86" s="23"/>
      <c r="Z86" s="8"/>
      <c r="AA86" s="8"/>
      <c r="AB86" s="8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6" customFormat="1">
      <c r="J87" s="8"/>
      <c r="K87" s="8"/>
      <c r="L87" s="8"/>
      <c r="M87" s="8"/>
      <c r="N87" s="8"/>
      <c r="O87" s="21"/>
      <c r="P87" s="21"/>
      <c r="T87" s="8"/>
      <c r="U87" s="22"/>
      <c r="V87" s="22"/>
      <c r="W87" s="23"/>
      <c r="X87" s="23"/>
      <c r="Y87" s="23"/>
      <c r="Z87" s="8"/>
      <c r="AA87" s="8"/>
      <c r="AB87" s="8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6" customFormat="1">
      <c r="J88" s="8"/>
      <c r="K88" s="8"/>
      <c r="L88" s="8"/>
      <c r="M88" s="8"/>
      <c r="N88" s="8"/>
      <c r="O88" s="21"/>
      <c r="P88" s="21"/>
      <c r="T88" s="8"/>
      <c r="U88" s="22"/>
      <c r="V88" s="22"/>
      <c r="W88" s="23"/>
      <c r="X88" s="23"/>
      <c r="Y88" s="23"/>
      <c r="Z88" s="8"/>
      <c r="AA88" s="8"/>
      <c r="AB88" s="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6" customFormat="1">
      <c r="J89" s="8"/>
      <c r="K89" s="8"/>
      <c r="L89" s="8"/>
      <c r="M89" s="8"/>
      <c r="N89" s="8"/>
      <c r="O89" s="21"/>
      <c r="P89" s="21"/>
      <c r="T89" s="8"/>
      <c r="U89" s="22"/>
      <c r="V89" s="22"/>
      <c r="W89" s="23"/>
      <c r="X89" s="23"/>
      <c r="Y89" s="23"/>
      <c r="Z89" s="8"/>
      <c r="AA89" s="8"/>
      <c r="AB89" s="8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6" customFormat="1">
      <c r="J90" s="8"/>
      <c r="K90" s="8"/>
      <c r="L90" s="8"/>
      <c r="M90" s="8"/>
      <c r="N90" s="8"/>
      <c r="O90" s="21"/>
      <c r="P90" s="21"/>
      <c r="T90" s="8"/>
      <c r="U90" s="22"/>
      <c r="V90" s="22"/>
      <c r="W90" s="23"/>
      <c r="X90" s="23"/>
      <c r="Y90" s="23"/>
      <c r="Z90" s="8"/>
      <c r="AA90" s="8"/>
      <c r="AB90" s="8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6" customFormat="1">
      <c r="J91" s="8"/>
      <c r="K91" s="8"/>
      <c r="L91" s="8"/>
      <c r="M91" s="8"/>
      <c r="N91" s="8"/>
      <c r="O91" s="21"/>
      <c r="P91" s="21"/>
      <c r="T91" s="8"/>
      <c r="U91" s="22"/>
      <c r="V91" s="22"/>
      <c r="W91" s="23"/>
      <c r="X91" s="23"/>
      <c r="Y91" s="23"/>
      <c r="Z91" s="8"/>
      <c r="AA91" s="8"/>
      <c r="AB91" s="8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6" customFormat="1">
      <c r="J92" s="8"/>
      <c r="K92" s="8"/>
      <c r="L92" s="8"/>
      <c r="M92" s="8"/>
      <c r="N92" s="8"/>
      <c r="O92" s="21"/>
      <c r="P92" s="21"/>
      <c r="T92" s="8"/>
      <c r="U92" s="22"/>
      <c r="V92" s="22"/>
      <c r="W92" s="23"/>
      <c r="X92" s="23"/>
      <c r="Y92" s="23"/>
      <c r="Z92" s="8"/>
      <c r="AA92" s="8"/>
      <c r="AB92" s="8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6" customFormat="1">
      <c r="J93" s="8"/>
      <c r="K93" s="8"/>
      <c r="L93" s="8"/>
      <c r="M93" s="8"/>
      <c r="N93" s="8"/>
      <c r="O93" s="21"/>
      <c r="P93" s="21"/>
      <c r="T93" s="8"/>
      <c r="U93" s="22"/>
      <c r="V93" s="22"/>
      <c r="W93" s="23"/>
      <c r="X93" s="23"/>
      <c r="Y93" s="23"/>
      <c r="Z93" s="8"/>
      <c r="AA93" s="8"/>
      <c r="AB93" s="8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6" customFormat="1">
      <c r="O94" s="21"/>
      <c r="P94" s="21"/>
      <c r="U94" s="23"/>
      <c r="V94" s="23"/>
      <c r="W94" s="23"/>
      <c r="X94" s="23"/>
      <c r="Y94" s="23"/>
      <c r="Z94" s="8"/>
      <c r="AA94" s="8"/>
      <c r="AB94" s="8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6" customFormat="1">
      <c r="O95" s="21"/>
      <c r="P95" s="21"/>
      <c r="U95" s="23"/>
      <c r="V95" s="23"/>
      <c r="W95" s="23"/>
      <c r="X95" s="23"/>
      <c r="Y95" s="23"/>
      <c r="Z95" s="8"/>
      <c r="AA95" s="8"/>
      <c r="AB95" s="8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6" customFormat="1">
      <c r="O96" s="21"/>
      <c r="P96" s="21"/>
      <c r="U96" s="23"/>
      <c r="V96" s="23"/>
      <c r="W96" s="23"/>
      <c r="X96" s="23"/>
      <c r="Y96" s="23"/>
      <c r="Z96" s="8"/>
      <c r="AA96" s="8"/>
      <c r="AB96" s="8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6" customFormat="1">
      <c r="O97" s="21"/>
      <c r="P97" s="21"/>
      <c r="U97" s="23"/>
      <c r="V97" s="23"/>
      <c r="W97" s="23"/>
      <c r="X97" s="23"/>
      <c r="Y97" s="23"/>
      <c r="Z97" s="8"/>
      <c r="AA97" s="8"/>
      <c r="AB97" s="8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6" customFormat="1">
      <c r="O98" s="21"/>
      <c r="P98" s="21"/>
      <c r="U98" s="23"/>
      <c r="V98" s="23"/>
      <c r="W98" s="23"/>
      <c r="X98" s="23"/>
      <c r="Y98" s="23"/>
      <c r="Z98" s="8"/>
      <c r="AA98" s="8"/>
      <c r="AB98" s="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6" customFormat="1">
      <c r="O99" s="21"/>
      <c r="P99" s="21"/>
      <c r="U99" s="23"/>
      <c r="V99" s="23"/>
      <c r="W99" s="23"/>
      <c r="X99" s="23"/>
      <c r="Y99" s="23"/>
      <c r="Z99" s="8"/>
      <c r="AA99" s="8"/>
      <c r="AB99" s="8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6" customFormat="1">
      <c r="O100" s="21"/>
      <c r="P100" s="21"/>
      <c r="U100" s="23"/>
      <c r="V100" s="23"/>
      <c r="W100" s="23"/>
      <c r="X100" s="23"/>
      <c r="Y100" s="23"/>
      <c r="Z100" s="8"/>
      <c r="AA100" s="8"/>
      <c r="AB100" s="8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6" customFormat="1">
      <c r="O101" s="21"/>
      <c r="P101" s="21"/>
      <c r="U101" s="23"/>
      <c r="V101" s="23"/>
      <c r="W101" s="23"/>
      <c r="X101" s="23"/>
      <c r="Y101" s="23"/>
      <c r="Z101" s="8"/>
      <c r="AA101" s="8"/>
      <c r="AB101" s="8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6" customFormat="1">
      <c r="O102" s="21"/>
      <c r="P102" s="21"/>
      <c r="U102" s="23"/>
      <c r="V102" s="23"/>
      <c r="W102" s="23"/>
      <c r="X102" s="23"/>
      <c r="Y102" s="23"/>
      <c r="Z102" s="8"/>
      <c r="AA102" s="8"/>
      <c r="AB102" s="8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6" customFormat="1">
      <c r="O103" s="21"/>
      <c r="P103" s="21"/>
      <c r="U103" s="23"/>
      <c r="V103" s="23"/>
      <c r="W103" s="23"/>
      <c r="X103" s="23"/>
      <c r="Y103" s="23"/>
      <c r="Z103" s="8"/>
      <c r="AA103" s="8"/>
      <c r="AB103" s="8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6" customFormat="1">
      <c r="O104" s="21"/>
      <c r="P104" s="21"/>
      <c r="U104" s="23"/>
      <c r="V104" s="23"/>
      <c r="W104" s="23"/>
      <c r="X104" s="23"/>
      <c r="Y104" s="23"/>
      <c r="Z104" s="8"/>
      <c r="AA104" s="8"/>
      <c r="AB104" s="8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6" customFormat="1">
      <c r="O105" s="21"/>
      <c r="P105" s="21"/>
      <c r="U105" s="23"/>
      <c r="V105" s="23"/>
      <c r="W105" s="23"/>
      <c r="X105" s="23"/>
      <c r="Y105" s="23"/>
      <c r="Z105" s="8"/>
      <c r="AA105" s="8"/>
      <c r="AB105" s="8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6" customFormat="1">
      <c r="O106" s="21"/>
      <c r="P106" s="21"/>
      <c r="U106" s="23"/>
      <c r="V106" s="23"/>
      <c r="W106" s="23"/>
      <c r="X106" s="23"/>
      <c r="Y106" s="23"/>
      <c r="Z106" s="8"/>
      <c r="AA106" s="8"/>
      <c r="AB106" s="8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6" customFormat="1">
      <c r="O107" s="21"/>
      <c r="P107" s="21"/>
      <c r="U107" s="23"/>
      <c r="V107" s="23"/>
      <c r="W107" s="23"/>
      <c r="X107" s="23"/>
      <c r="Y107" s="23"/>
      <c r="Z107" s="8"/>
      <c r="AA107" s="8"/>
      <c r="AB107" s="8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6" customFormat="1">
      <c r="O108" s="21"/>
      <c r="P108" s="21"/>
      <c r="U108" s="23"/>
      <c r="V108" s="23"/>
      <c r="W108" s="23"/>
      <c r="X108" s="23"/>
      <c r="Y108" s="23"/>
      <c r="Z108" s="8"/>
      <c r="AA108" s="8"/>
      <c r="AB108" s="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6" customFormat="1">
      <c r="O109" s="21"/>
      <c r="P109" s="21"/>
      <c r="U109" s="23"/>
      <c r="V109" s="23"/>
      <c r="W109" s="23"/>
      <c r="X109" s="23"/>
      <c r="Y109" s="23"/>
      <c r="Z109" s="8"/>
      <c r="AA109" s="8"/>
      <c r="AB109" s="8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6" customFormat="1">
      <c r="O110" s="21"/>
      <c r="P110" s="21"/>
      <c r="U110" s="23"/>
      <c r="V110" s="23"/>
      <c r="W110" s="23"/>
      <c r="X110" s="23"/>
      <c r="Y110" s="23"/>
      <c r="Z110" s="8"/>
      <c r="AA110" s="8"/>
      <c r="AB110" s="8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6" customFormat="1">
      <c r="O111" s="21"/>
      <c r="P111" s="21"/>
      <c r="U111" s="23"/>
      <c r="V111" s="23"/>
      <c r="W111" s="23"/>
      <c r="X111" s="23"/>
      <c r="Y111" s="23"/>
      <c r="Z111" s="8"/>
      <c r="AA111" s="8"/>
      <c r="AB111" s="8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6" customFormat="1">
      <c r="O112" s="21"/>
      <c r="P112" s="21"/>
      <c r="U112" s="23"/>
      <c r="V112" s="23"/>
      <c r="W112" s="23"/>
      <c r="X112" s="23"/>
      <c r="Y112" s="23"/>
      <c r="Z112" s="8"/>
      <c r="AA112" s="8"/>
      <c r="AB112" s="8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6" customFormat="1">
      <c r="O113" s="21"/>
      <c r="P113" s="21"/>
      <c r="U113" s="23"/>
      <c r="V113" s="23"/>
      <c r="W113" s="23"/>
      <c r="X113" s="23"/>
      <c r="Y113" s="23"/>
      <c r="Z113" s="8"/>
      <c r="AA113" s="8"/>
      <c r="AB113" s="8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6" customFormat="1">
      <c r="O114" s="21"/>
      <c r="P114" s="21"/>
      <c r="U114" s="23"/>
      <c r="V114" s="23"/>
      <c r="W114" s="23"/>
      <c r="X114" s="23"/>
      <c r="Y114" s="23"/>
      <c r="Z114" s="8"/>
      <c r="AA114" s="8"/>
      <c r="AB114" s="8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6" customFormat="1">
      <c r="O115" s="21"/>
      <c r="P115" s="21"/>
      <c r="U115" s="23"/>
      <c r="V115" s="23"/>
      <c r="W115" s="23"/>
      <c r="X115" s="23"/>
      <c r="Y115" s="23"/>
      <c r="Z115" s="8"/>
      <c r="AA115" s="8"/>
      <c r="AB115" s="8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6" customFormat="1">
      <c r="O116" s="21"/>
      <c r="P116" s="21"/>
      <c r="U116" s="23"/>
      <c r="V116" s="23"/>
      <c r="W116" s="23"/>
      <c r="X116" s="23"/>
      <c r="Y116" s="23"/>
      <c r="Z116" s="8"/>
      <c r="AA116" s="8"/>
      <c r="AB116" s="8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6" customFormat="1">
      <c r="O117" s="21"/>
      <c r="P117" s="21"/>
      <c r="U117" s="23"/>
      <c r="V117" s="23"/>
      <c r="W117" s="23"/>
      <c r="X117" s="23"/>
      <c r="Y117" s="23"/>
      <c r="Z117" s="8"/>
      <c r="AA117" s="8"/>
      <c r="AB117" s="8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6" customFormat="1">
      <c r="O118" s="21"/>
      <c r="P118" s="21"/>
      <c r="U118" s="23"/>
      <c r="V118" s="23"/>
      <c r="W118" s="23"/>
      <c r="X118" s="23"/>
      <c r="Y118" s="23"/>
      <c r="Z118" s="8"/>
      <c r="AA118" s="8"/>
      <c r="AB118" s="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6" customFormat="1">
      <c r="O119" s="21"/>
      <c r="P119" s="21"/>
      <c r="U119" s="23"/>
      <c r="V119" s="23"/>
      <c r="W119" s="23"/>
      <c r="X119" s="23"/>
      <c r="Y119" s="23"/>
      <c r="Z119" s="8"/>
      <c r="AA119" s="8"/>
      <c r="AB119" s="8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6" customFormat="1">
      <c r="O120" s="21"/>
      <c r="P120" s="21"/>
      <c r="U120" s="23"/>
      <c r="V120" s="23"/>
      <c r="W120" s="23"/>
      <c r="X120" s="23"/>
      <c r="Y120" s="23"/>
      <c r="Z120" s="8"/>
      <c r="AA120" s="8"/>
      <c r="AB120" s="8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6" customFormat="1">
      <c r="O121" s="21"/>
      <c r="P121" s="21"/>
      <c r="U121" s="23"/>
      <c r="V121" s="23"/>
      <c r="W121" s="23"/>
      <c r="X121" s="23"/>
      <c r="Y121" s="23"/>
      <c r="Z121" s="8"/>
      <c r="AA121" s="8"/>
      <c r="AB121" s="8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6" customFormat="1">
      <c r="O122" s="21"/>
      <c r="P122" s="21"/>
      <c r="U122" s="23"/>
      <c r="V122" s="23"/>
      <c r="W122" s="23"/>
      <c r="X122" s="23"/>
      <c r="Y122" s="23"/>
      <c r="Z122" s="8"/>
      <c r="AA122" s="8"/>
      <c r="AB122" s="8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6" customFormat="1">
      <c r="O123" s="21"/>
      <c r="P123" s="21"/>
      <c r="U123" s="23"/>
      <c r="V123" s="23"/>
      <c r="W123" s="23"/>
      <c r="X123" s="23"/>
      <c r="Y123" s="23"/>
      <c r="Z123" s="8"/>
      <c r="AA123" s="8"/>
      <c r="AB123" s="8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6" customFormat="1">
      <c r="O124" s="21"/>
      <c r="P124" s="21"/>
      <c r="U124" s="23"/>
      <c r="V124" s="23"/>
      <c r="W124" s="23"/>
      <c r="X124" s="23"/>
      <c r="Y124" s="23"/>
      <c r="Z124" s="8"/>
      <c r="AA124" s="8"/>
      <c r="AB124" s="8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6" customFormat="1">
      <c r="O125" s="21"/>
      <c r="P125" s="21"/>
      <c r="U125" s="23"/>
      <c r="V125" s="23"/>
      <c r="W125" s="23"/>
      <c r="X125" s="23"/>
      <c r="Y125" s="23"/>
      <c r="Z125" s="8"/>
      <c r="AA125" s="8"/>
      <c r="AB125" s="8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6" customFormat="1">
      <c r="O126" s="21"/>
      <c r="P126" s="21"/>
      <c r="U126" s="23"/>
      <c r="V126" s="23"/>
      <c r="W126" s="23"/>
      <c r="X126" s="23"/>
      <c r="Y126" s="23"/>
      <c r="Z126" s="8"/>
      <c r="AA126" s="8"/>
      <c r="AB126" s="8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6" customFormat="1">
      <c r="O127" s="21"/>
      <c r="P127" s="21"/>
      <c r="U127" s="23"/>
      <c r="V127" s="23"/>
      <c r="W127" s="23"/>
      <c r="X127" s="23"/>
      <c r="Y127" s="23"/>
      <c r="Z127" s="8"/>
      <c r="AA127" s="8"/>
      <c r="AB127" s="8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6" customFormat="1">
      <c r="O128" s="21"/>
      <c r="P128" s="21"/>
      <c r="U128" s="23"/>
      <c r="V128" s="23"/>
      <c r="W128" s="23"/>
      <c r="X128" s="23"/>
      <c r="Y128" s="23"/>
      <c r="Z128" s="8"/>
      <c r="AA128" s="8"/>
      <c r="AB128" s="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6" customFormat="1">
      <c r="O129" s="21"/>
      <c r="P129" s="21"/>
      <c r="U129" s="23"/>
      <c r="V129" s="23"/>
      <c r="W129" s="23"/>
      <c r="X129" s="23"/>
      <c r="Y129" s="23"/>
      <c r="Z129" s="8"/>
      <c r="AA129" s="8"/>
      <c r="AB129" s="8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6" customFormat="1">
      <c r="O130" s="21"/>
      <c r="P130" s="21"/>
      <c r="U130" s="23"/>
      <c r="V130" s="23"/>
      <c r="W130" s="23"/>
      <c r="X130" s="23"/>
      <c r="Y130" s="23"/>
      <c r="Z130" s="8"/>
      <c r="AA130" s="8"/>
      <c r="AB130" s="8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6" customFormat="1">
      <c r="O131" s="21"/>
      <c r="P131" s="21"/>
      <c r="U131" s="23"/>
      <c r="V131" s="23"/>
      <c r="W131" s="23"/>
      <c r="X131" s="23"/>
      <c r="Y131" s="23"/>
      <c r="Z131" s="8"/>
      <c r="AA131" s="8"/>
      <c r="AB131" s="8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6" customFormat="1">
      <c r="O132" s="21"/>
      <c r="P132" s="21"/>
      <c r="U132" s="23"/>
      <c r="V132" s="23"/>
      <c r="W132" s="23"/>
      <c r="X132" s="23"/>
      <c r="Y132" s="23"/>
      <c r="Z132" s="8"/>
      <c r="AA132" s="8"/>
      <c r="AB132" s="8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6" customFormat="1">
      <c r="O133" s="21"/>
      <c r="P133" s="21"/>
      <c r="U133" s="23"/>
      <c r="V133" s="23"/>
      <c r="W133" s="23"/>
      <c r="X133" s="23"/>
      <c r="Y133" s="23"/>
      <c r="Z133" s="8"/>
      <c r="AA133" s="8"/>
      <c r="AB133" s="8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6" customFormat="1">
      <c r="O134" s="21"/>
      <c r="P134" s="21"/>
      <c r="U134" s="23"/>
      <c r="V134" s="23"/>
      <c r="W134" s="23"/>
      <c r="X134" s="23"/>
      <c r="Y134" s="23"/>
      <c r="Z134" s="8"/>
      <c r="AA134" s="8"/>
      <c r="AB134" s="8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6" customFormat="1">
      <c r="O135" s="21"/>
      <c r="P135" s="21"/>
      <c r="U135" s="23"/>
      <c r="V135" s="23"/>
      <c r="W135" s="23"/>
      <c r="X135" s="23"/>
      <c r="Y135" s="23"/>
      <c r="Z135" s="8"/>
      <c r="AA135" s="8"/>
      <c r="AB135" s="8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6" customFormat="1">
      <c r="O136" s="21"/>
      <c r="P136" s="21"/>
      <c r="U136" s="23"/>
      <c r="V136" s="23"/>
      <c r="W136" s="23"/>
      <c r="X136" s="23"/>
      <c r="Y136" s="23"/>
      <c r="Z136" s="8"/>
      <c r="AA136" s="8"/>
      <c r="AB136" s="8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6" customFormat="1">
      <c r="O137" s="21"/>
      <c r="P137" s="21"/>
      <c r="U137" s="23"/>
      <c r="V137" s="23"/>
      <c r="W137" s="23"/>
      <c r="X137" s="23"/>
      <c r="Y137" s="23"/>
      <c r="Z137" s="8"/>
      <c r="AA137" s="8"/>
      <c r="AB137" s="8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6" customFormat="1">
      <c r="O138" s="21"/>
      <c r="P138" s="21"/>
      <c r="U138" s="23"/>
      <c r="V138" s="23"/>
      <c r="W138" s="23"/>
      <c r="X138" s="23"/>
      <c r="Y138" s="23"/>
      <c r="Z138" s="8"/>
      <c r="AA138" s="8"/>
      <c r="AB138" s="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6" customFormat="1">
      <c r="O139" s="21"/>
      <c r="P139" s="21"/>
      <c r="U139" s="23"/>
      <c r="V139" s="23"/>
      <c r="W139" s="23"/>
      <c r="X139" s="23"/>
      <c r="Y139" s="23"/>
      <c r="Z139" s="8"/>
      <c r="AA139" s="8"/>
      <c r="AB139" s="8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6" customFormat="1">
      <c r="O140" s="21"/>
      <c r="P140" s="21"/>
      <c r="U140" s="23"/>
      <c r="V140" s="23"/>
      <c r="W140" s="23"/>
      <c r="X140" s="23"/>
      <c r="Y140" s="23"/>
      <c r="Z140" s="8"/>
      <c r="AA140" s="8"/>
      <c r="AB140" s="8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6" customFormat="1">
      <c r="O141" s="21"/>
      <c r="P141" s="21"/>
      <c r="U141" s="23"/>
      <c r="V141" s="23"/>
      <c r="W141" s="23"/>
      <c r="X141" s="23"/>
      <c r="Y141" s="23"/>
      <c r="Z141" s="8"/>
      <c r="AA141" s="8"/>
      <c r="AB141" s="8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6" customFormat="1">
      <c r="O142" s="21"/>
      <c r="P142" s="21"/>
      <c r="U142" s="23"/>
      <c r="V142" s="23"/>
      <c r="W142" s="23"/>
      <c r="X142" s="23"/>
      <c r="Y142" s="23"/>
      <c r="Z142" s="8"/>
      <c r="AA142" s="8"/>
      <c r="AB142" s="8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6" customFormat="1">
      <c r="O143" s="21"/>
      <c r="P143" s="21"/>
      <c r="U143" s="23"/>
      <c r="V143" s="23"/>
      <c r="W143" s="23"/>
      <c r="X143" s="23"/>
      <c r="Y143" s="23"/>
      <c r="Z143" s="8"/>
      <c r="AA143" s="8"/>
      <c r="AB143" s="8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6" customFormat="1">
      <c r="O144" s="21"/>
      <c r="P144" s="21"/>
      <c r="U144" s="23"/>
      <c r="V144" s="23"/>
      <c r="W144" s="23"/>
      <c r="X144" s="23"/>
      <c r="Y144" s="23"/>
      <c r="Z144" s="8"/>
      <c r="AA144" s="8"/>
      <c r="AB144" s="8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6" customFormat="1">
      <c r="O145" s="21"/>
      <c r="P145" s="21"/>
      <c r="U145" s="23"/>
      <c r="V145" s="23"/>
      <c r="W145" s="23"/>
      <c r="X145" s="23"/>
      <c r="Y145" s="23"/>
      <c r="Z145" s="8"/>
      <c r="AA145" s="8"/>
      <c r="AB145" s="8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6" customFormat="1">
      <c r="O146" s="21"/>
      <c r="P146" s="21"/>
      <c r="U146" s="23"/>
      <c r="V146" s="23"/>
      <c r="W146" s="23"/>
      <c r="X146" s="23"/>
      <c r="Y146" s="23"/>
      <c r="Z146" s="8"/>
      <c r="AA146" s="8"/>
      <c r="AB146" s="8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6" customFormat="1">
      <c r="O147" s="21"/>
      <c r="P147" s="21"/>
      <c r="U147" s="23"/>
      <c r="V147" s="23"/>
      <c r="W147" s="23"/>
      <c r="X147" s="23"/>
      <c r="Y147" s="23"/>
      <c r="Z147" s="8"/>
      <c r="AA147" s="8"/>
      <c r="AB147" s="8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6" customFormat="1">
      <c r="O148" s="21"/>
      <c r="P148" s="21"/>
      <c r="U148" s="23"/>
      <c r="V148" s="23"/>
      <c r="W148" s="23"/>
      <c r="X148" s="23"/>
      <c r="Y148" s="23"/>
      <c r="Z148" s="8"/>
      <c r="AA148" s="8"/>
      <c r="AB148" s="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6" customFormat="1">
      <c r="O149" s="21"/>
      <c r="P149" s="21"/>
      <c r="U149" s="23"/>
      <c r="V149" s="23"/>
      <c r="W149" s="23"/>
      <c r="X149" s="23"/>
      <c r="Y149" s="23"/>
      <c r="Z149" s="8"/>
      <c r="AA149" s="8"/>
      <c r="AB149" s="8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6" customFormat="1">
      <c r="O150" s="21"/>
      <c r="P150" s="21"/>
      <c r="U150" s="23"/>
      <c r="V150" s="23"/>
      <c r="W150" s="23"/>
      <c r="X150" s="23"/>
      <c r="Y150" s="23"/>
      <c r="Z150" s="8"/>
      <c r="AA150" s="8"/>
      <c r="AB150" s="8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6" customFormat="1">
      <c r="O151" s="21"/>
      <c r="P151" s="21"/>
      <c r="U151" s="23"/>
      <c r="V151" s="23"/>
      <c r="W151" s="23"/>
      <c r="X151" s="23"/>
      <c r="Y151" s="23"/>
      <c r="Z151" s="8"/>
      <c r="AA151" s="8"/>
      <c r="AB151" s="8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6" customFormat="1">
      <c r="O152" s="21"/>
      <c r="P152" s="21"/>
      <c r="U152" s="23"/>
      <c r="V152" s="23"/>
      <c r="W152" s="23"/>
      <c r="X152" s="23"/>
      <c r="Y152" s="23"/>
      <c r="Z152" s="8"/>
      <c r="AA152" s="8"/>
      <c r="AB152" s="8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6" customFormat="1">
      <c r="O153" s="21"/>
      <c r="P153" s="21"/>
      <c r="U153" s="23"/>
      <c r="V153" s="23"/>
      <c r="W153" s="23"/>
      <c r="X153" s="23"/>
      <c r="Y153" s="23"/>
      <c r="Z153" s="8"/>
      <c r="AA153" s="8"/>
      <c r="AB153" s="8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6" customFormat="1">
      <c r="O154" s="21"/>
      <c r="P154" s="21"/>
      <c r="U154" s="23"/>
      <c r="V154" s="23"/>
      <c r="W154" s="23"/>
      <c r="X154" s="23"/>
      <c r="Y154" s="23"/>
      <c r="Z154" s="8"/>
      <c r="AA154" s="8"/>
      <c r="AB154" s="8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6" customFormat="1">
      <c r="O155" s="21"/>
      <c r="P155" s="21"/>
      <c r="U155" s="23"/>
      <c r="V155" s="23"/>
      <c r="W155" s="23"/>
      <c r="X155" s="23"/>
      <c r="Y155" s="23"/>
      <c r="Z155" s="8"/>
      <c r="AA155" s="8"/>
      <c r="AB155" s="8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6" customFormat="1">
      <c r="O156" s="21"/>
      <c r="P156" s="21"/>
      <c r="U156" s="23"/>
      <c r="V156" s="23"/>
      <c r="W156" s="23"/>
      <c r="X156" s="23"/>
      <c r="Y156" s="23"/>
      <c r="Z156" s="8"/>
      <c r="AA156" s="8"/>
      <c r="AB156" s="8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6" customFormat="1">
      <c r="O157" s="21"/>
      <c r="P157" s="21"/>
      <c r="U157" s="23"/>
      <c r="V157" s="23"/>
      <c r="W157" s="23"/>
      <c r="X157" s="23"/>
      <c r="Y157" s="23"/>
      <c r="Z157" s="8"/>
      <c r="AA157" s="8"/>
      <c r="AB157" s="8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6" customFormat="1">
      <c r="O158" s="21"/>
      <c r="P158" s="21"/>
      <c r="U158" s="23"/>
      <c r="V158" s="23"/>
      <c r="W158" s="23"/>
      <c r="X158" s="23"/>
      <c r="Y158" s="23"/>
      <c r="Z158" s="8"/>
      <c r="AA158" s="8"/>
      <c r="AB158" s="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6" customFormat="1">
      <c r="O159" s="21"/>
      <c r="P159" s="21"/>
      <c r="U159" s="23"/>
      <c r="V159" s="23"/>
      <c r="W159" s="23"/>
      <c r="X159" s="23"/>
      <c r="Y159" s="23"/>
      <c r="Z159" s="8"/>
      <c r="AA159" s="8"/>
      <c r="AB159" s="8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6" customFormat="1">
      <c r="O160" s="21"/>
      <c r="P160" s="21"/>
      <c r="U160" s="23"/>
      <c r="V160" s="23"/>
      <c r="W160" s="23"/>
      <c r="X160" s="23"/>
      <c r="Y160" s="23"/>
      <c r="Z160" s="8"/>
      <c r="AA160" s="8"/>
      <c r="AB160" s="8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6" customFormat="1">
      <c r="O161" s="21"/>
      <c r="P161" s="21"/>
      <c r="U161" s="23"/>
      <c r="V161" s="23"/>
      <c r="W161" s="23"/>
      <c r="X161" s="23"/>
      <c r="Y161" s="23"/>
      <c r="Z161" s="8"/>
      <c r="AA161" s="8"/>
      <c r="AB161" s="8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6" customFormat="1">
      <c r="O162" s="21"/>
      <c r="P162" s="21"/>
      <c r="U162" s="23"/>
      <c r="V162" s="23"/>
      <c r="W162" s="23"/>
      <c r="X162" s="23"/>
      <c r="Y162" s="23"/>
      <c r="Z162" s="8"/>
      <c r="AA162" s="8"/>
      <c r="AB162" s="8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6" customFormat="1">
      <c r="O163" s="21"/>
      <c r="P163" s="21"/>
      <c r="U163" s="23"/>
      <c r="V163" s="23"/>
      <c r="W163" s="23"/>
      <c r="X163" s="23"/>
      <c r="Y163" s="23"/>
      <c r="Z163" s="8"/>
      <c r="AA163" s="8"/>
      <c r="AB163" s="8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6" customFormat="1">
      <c r="O164" s="21"/>
      <c r="P164" s="21"/>
      <c r="U164" s="23"/>
      <c r="V164" s="23"/>
      <c r="W164" s="23"/>
      <c r="X164" s="23"/>
      <c r="Y164" s="23"/>
      <c r="Z164" s="8"/>
      <c r="AA164" s="8"/>
      <c r="AB164" s="8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6" customFormat="1">
      <c r="O165" s="21"/>
      <c r="P165" s="21"/>
      <c r="U165" s="23"/>
      <c r="V165" s="23"/>
      <c r="W165" s="23"/>
      <c r="X165" s="23"/>
      <c r="Y165" s="23"/>
      <c r="Z165" s="8"/>
      <c r="AA165" s="8"/>
      <c r="AB165" s="8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6" customFormat="1">
      <c r="O166" s="21"/>
      <c r="P166" s="21"/>
      <c r="U166" s="23"/>
      <c r="V166" s="23"/>
      <c r="W166" s="23"/>
      <c r="X166" s="23"/>
      <c r="Y166" s="23"/>
      <c r="Z166" s="8"/>
      <c r="AA166" s="8"/>
      <c r="AB166" s="8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6" customFormat="1">
      <c r="O167" s="21"/>
      <c r="P167" s="21"/>
      <c r="U167" s="23"/>
      <c r="V167" s="23"/>
      <c r="W167" s="23"/>
      <c r="X167" s="23"/>
      <c r="Y167" s="23"/>
      <c r="Z167" s="8"/>
      <c r="AA167" s="8"/>
      <c r="AB167" s="8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6" customFormat="1">
      <c r="O168" s="21"/>
      <c r="P168" s="21"/>
      <c r="U168" s="23"/>
      <c r="V168" s="23"/>
      <c r="W168" s="23"/>
      <c r="X168" s="23"/>
      <c r="Y168" s="23"/>
      <c r="Z168" s="8"/>
      <c r="AA168" s="8"/>
      <c r="AB168" s="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6" customFormat="1">
      <c r="O169" s="21"/>
      <c r="P169" s="21"/>
      <c r="U169" s="23"/>
      <c r="V169" s="23"/>
      <c r="W169" s="23"/>
      <c r="X169" s="23"/>
      <c r="Y169" s="23"/>
      <c r="Z169" s="8"/>
      <c r="AA169" s="8"/>
      <c r="AB169" s="8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6" customFormat="1">
      <c r="O170" s="21"/>
      <c r="P170" s="21"/>
      <c r="U170" s="23"/>
      <c r="V170" s="23"/>
      <c r="W170" s="23"/>
      <c r="X170" s="23"/>
      <c r="Y170" s="23"/>
      <c r="Z170" s="8"/>
      <c r="AA170" s="8"/>
      <c r="AB170" s="8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6" customFormat="1">
      <c r="O171" s="21"/>
      <c r="P171" s="21"/>
      <c r="U171" s="23"/>
      <c r="V171" s="23"/>
      <c r="W171" s="23"/>
      <c r="X171" s="23"/>
      <c r="Y171" s="23"/>
      <c r="Z171" s="8"/>
      <c r="AA171" s="8"/>
      <c r="AB171" s="8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6" customFormat="1">
      <c r="O172" s="21"/>
      <c r="P172" s="21"/>
      <c r="U172" s="23"/>
      <c r="V172" s="23"/>
      <c r="W172" s="23"/>
      <c r="X172" s="23"/>
      <c r="Y172" s="23"/>
      <c r="Z172" s="8"/>
      <c r="AA172" s="8"/>
      <c r="AB172" s="8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6" customFormat="1">
      <c r="O173" s="21"/>
      <c r="P173" s="21"/>
      <c r="U173" s="23"/>
      <c r="V173" s="23"/>
      <c r="W173" s="23"/>
      <c r="X173" s="23"/>
      <c r="Y173" s="23"/>
      <c r="Z173" s="8"/>
      <c r="AA173" s="8"/>
      <c r="AB173" s="8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6" customFormat="1">
      <c r="O174" s="21"/>
      <c r="P174" s="21"/>
      <c r="U174" s="23"/>
      <c r="V174" s="23"/>
      <c r="W174" s="23"/>
      <c r="X174" s="23"/>
      <c r="Y174" s="23"/>
      <c r="Z174" s="8"/>
      <c r="AA174" s="8"/>
      <c r="AB174" s="8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6" customFormat="1">
      <c r="O175" s="21"/>
      <c r="P175" s="21"/>
      <c r="U175" s="23"/>
      <c r="V175" s="23"/>
      <c r="W175" s="23"/>
      <c r="X175" s="23"/>
      <c r="Y175" s="23"/>
      <c r="Z175" s="8"/>
      <c r="AA175" s="8"/>
      <c r="AB175" s="8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6" customFormat="1">
      <c r="O176" s="21"/>
      <c r="P176" s="21"/>
      <c r="U176" s="23"/>
      <c r="V176" s="23"/>
      <c r="W176" s="23"/>
      <c r="X176" s="23"/>
      <c r="Y176" s="23"/>
      <c r="Z176" s="8"/>
      <c r="AA176" s="8"/>
      <c r="AB176" s="8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6" customFormat="1">
      <c r="O177" s="21"/>
      <c r="P177" s="21"/>
      <c r="U177" s="23"/>
      <c r="V177" s="23"/>
      <c r="W177" s="23"/>
      <c r="X177" s="23"/>
      <c r="Y177" s="23"/>
      <c r="Z177" s="8"/>
      <c r="AA177" s="8"/>
      <c r="AB177" s="8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6" customFormat="1">
      <c r="O178" s="21"/>
      <c r="P178" s="21"/>
      <c r="U178" s="23"/>
      <c r="V178" s="23"/>
      <c r="W178" s="23"/>
      <c r="X178" s="23"/>
      <c r="Y178" s="23"/>
      <c r="Z178" s="8"/>
      <c r="AA178" s="8"/>
      <c r="AB178" s="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6" customFormat="1">
      <c r="O179" s="21"/>
      <c r="P179" s="21"/>
      <c r="U179" s="23"/>
      <c r="V179" s="23"/>
      <c r="W179" s="23"/>
      <c r="X179" s="23"/>
      <c r="Y179" s="23"/>
      <c r="Z179" s="8"/>
      <c r="AA179" s="8"/>
      <c r="AB179" s="8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6" customFormat="1">
      <c r="O180" s="21"/>
      <c r="P180" s="21"/>
      <c r="U180" s="23"/>
      <c r="V180" s="23"/>
      <c r="W180" s="23"/>
      <c r="X180" s="23"/>
      <c r="Y180" s="23"/>
      <c r="Z180" s="8"/>
      <c r="AA180" s="8"/>
      <c r="AB180" s="8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5:1024" s="6" customFormat="1">
      <c r="O181" s="21"/>
      <c r="P181" s="21"/>
      <c r="U181" s="23"/>
      <c r="V181" s="23"/>
      <c r="W181" s="23"/>
      <c r="X181" s="23"/>
      <c r="Y181" s="23"/>
      <c r="Z181" s="8"/>
      <c r="AA181" s="8"/>
      <c r="AB181" s="8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</sheetData>
  <mergeCells count="2">
    <mergeCell ref="C1:E1"/>
    <mergeCell ref="M1:Y1"/>
  </mergeCells>
  <hyperlinks>
    <hyperlink ref="N4" r:id="rId1" xr:uid="{4B8B8F6E-F706-4028-9EEE-B0FF7D86A69E}"/>
    <hyperlink ref="N5" r:id="rId2" xr:uid="{48179BFE-8473-4211-853B-135739756B45}"/>
    <hyperlink ref="N6" r:id="rId3" xr:uid="{B0B08F51-7E7B-4394-9D2E-2DCB0E4AA2FD}"/>
    <hyperlink ref="N7" r:id="rId4" xr:uid="{C898B640-C263-4C56-B941-228E3708AB3F}"/>
    <hyperlink ref="N8" r:id="rId5" xr:uid="{BF9D5E5C-EF54-49BC-83F5-389213E16EB1}"/>
    <hyperlink ref="N9" r:id="rId6" xr:uid="{587D3451-3332-4EF8-95F3-3EC0E9BC8676}"/>
    <hyperlink ref="N10" r:id="rId7" xr:uid="{3AD7906D-07DD-4485-9646-DFCD7FFDA0BE}"/>
    <hyperlink ref="N11" r:id="rId8" xr:uid="{C0A659AF-0859-4A68-AC54-A257DC51142C}"/>
    <hyperlink ref="N12" r:id="rId9" xr:uid="{B50DA67F-80AC-4B32-BDC8-5A1FC40A67D5}"/>
    <hyperlink ref="N13" r:id="rId10" xr:uid="{37C8914A-D117-4E03-8B7E-115C90EC63E6}"/>
    <hyperlink ref="N14" r:id="rId11" xr:uid="{094F3F84-BD22-4BB8-89F8-CC965971188D}"/>
    <hyperlink ref="N15" r:id="rId12" xr:uid="{0C0103D2-45E7-4B3F-B3D5-183B48AF1A29}"/>
    <hyperlink ref="N16" r:id="rId13" xr:uid="{E93C40BA-7EEC-4B30-AEAE-CDAC2C2BD7DA}"/>
    <hyperlink ref="N17" r:id="rId14" display="https://contrataciondelestado.es/wps/poc?uri=deeplink%3Adetalle_licitacion&amp;idEvl=W3gtYEJEawI36J9Lctlsuw%3D%3D" xr:uid="{AE271661-DB9F-4E42-94BD-3C14DD3736F5}"/>
    <hyperlink ref="N18" r:id="rId15" xr:uid="{BF6363CF-C4B1-4DCC-B7B2-20335F8B14B6}"/>
    <hyperlink ref="N19" r:id="rId16" display="https://contrataciondelestado.es/wps/poc?uri=deeplink%3Adetalle_licitacion&amp;idEvl=BTprfE2uzqZVkTabT%2FRM8A%3D%3D" xr:uid="{0E65D888-6D37-4174-8212-C333672CA1C2}"/>
  </hyperlinks>
  <pageMargins left="0" right="0" top="0.39370078740157505" bottom="0.39370078740157505" header="0" footer="0"/>
  <pageSetup paperSize="9" fitToWidth="0" fitToHeight="0" pageOrder="overThenDown" orientation="landscape" r:id="rId17"/>
  <ignoredErrors>
    <ignoredError sqref="O4" numberStoredAsText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82"/>
  <sheetViews>
    <sheetView topLeftCell="J11" zoomScale="98" zoomScaleNormal="98" workbookViewId="0">
      <selection activeCell="S16" sqref="S16"/>
    </sheetView>
  </sheetViews>
  <sheetFormatPr baseColWidth="10" defaultRowHeight="15"/>
  <cols>
    <col min="1" max="1" width="3.28515625" style="6" bestFit="1" customWidth="1"/>
    <col min="2" max="2" width="24.5703125" style="6" customWidth="1"/>
    <col min="3" max="3" width="6.28515625" style="6" customWidth="1"/>
    <col min="4" max="4" width="4.5703125" style="6" customWidth="1"/>
    <col min="5" max="5" width="54.5703125" style="6" customWidth="1"/>
    <col min="6" max="6" width="6.42578125" style="6" customWidth="1"/>
    <col min="7" max="7" width="9.85546875" style="6" customWidth="1"/>
    <col min="8" max="8" width="8.5703125" style="6" customWidth="1"/>
    <col min="9" max="9" width="8.85546875" style="6" bestFit="1" customWidth="1"/>
    <col min="10" max="10" width="13.85546875" style="6" customWidth="1"/>
    <col min="11" max="12" width="13.5703125" style="6" customWidth="1"/>
    <col min="13" max="13" width="14.28515625" style="6" customWidth="1"/>
    <col min="14" max="14" width="18.5703125" style="6" customWidth="1"/>
    <col min="15" max="15" width="12" style="21" customWidth="1"/>
    <col min="16" max="16" width="7.85546875" style="21" customWidth="1"/>
    <col min="17" max="17" width="10" style="6" customWidth="1"/>
    <col min="18" max="18" width="11.42578125" style="6" customWidth="1"/>
    <col min="19" max="19" width="45.42578125" style="6" customWidth="1"/>
    <col min="20" max="20" width="13.5703125" style="6" customWidth="1"/>
    <col min="21" max="21" width="14.5703125" style="23" customWidth="1"/>
    <col min="22" max="22" width="13.5703125" style="23" customWidth="1"/>
    <col min="23" max="23" width="10.140625" style="23" customWidth="1"/>
    <col min="24" max="24" width="13" style="23" customWidth="1"/>
    <col min="25" max="25" width="30.7109375" style="23" customWidth="1"/>
    <col min="26" max="65" width="12.140625" style="6" customWidth="1"/>
    <col min="66" max="1024" width="12.140625" customWidth="1"/>
    <col min="1025" max="1025" width="11.42578125" customWidth="1"/>
  </cols>
  <sheetData>
    <row r="1" spans="1:1024" ht="99.75" customHeight="1">
      <c r="A1" s="40"/>
      <c r="B1"/>
      <c r="C1" s="224"/>
      <c r="D1" s="224"/>
      <c r="E1" s="224"/>
      <c r="F1" s="41"/>
      <c r="G1" s="41"/>
      <c r="H1" s="41"/>
      <c r="I1" s="42"/>
      <c r="J1" s="42"/>
      <c r="K1" s="42"/>
      <c r="L1" s="91"/>
      <c r="M1" s="228" t="s">
        <v>191</v>
      </c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30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1024" ht="12.75" customHeight="1">
      <c r="A2" s="78"/>
      <c r="B2" s="79"/>
      <c r="C2" s="80"/>
      <c r="D2" s="79"/>
      <c r="E2" s="81"/>
      <c r="F2" s="81"/>
      <c r="G2" s="82"/>
      <c r="H2" s="82"/>
      <c r="I2" s="82"/>
      <c r="J2" s="82"/>
      <c r="K2" s="83"/>
      <c r="L2" s="220"/>
      <c r="M2" s="223"/>
      <c r="N2" s="222"/>
      <c r="O2" s="93"/>
      <c r="P2" s="94"/>
      <c r="Q2" s="95"/>
      <c r="R2" s="92"/>
      <c r="S2" s="93"/>
      <c r="T2" s="94"/>
      <c r="U2" s="96"/>
      <c r="V2" s="92"/>
      <c r="W2" s="93"/>
      <c r="X2" s="93"/>
      <c r="Y2" s="10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1024" ht="138.75">
      <c r="A3" s="84"/>
      <c r="B3" s="85" t="s">
        <v>20</v>
      </c>
      <c r="C3" s="86" t="s">
        <v>21</v>
      </c>
      <c r="D3" s="86" t="s">
        <v>22</v>
      </c>
      <c r="E3" s="85" t="s">
        <v>23</v>
      </c>
      <c r="F3" s="86" t="s">
        <v>24</v>
      </c>
      <c r="G3" s="86" t="s">
        <v>25</v>
      </c>
      <c r="H3" s="86" t="s">
        <v>26</v>
      </c>
      <c r="I3" s="86" t="s">
        <v>158</v>
      </c>
      <c r="J3" s="87" t="s">
        <v>27</v>
      </c>
      <c r="K3" s="85" t="s">
        <v>2</v>
      </c>
      <c r="L3" s="87" t="s">
        <v>28</v>
      </c>
      <c r="M3" s="87" t="s">
        <v>29</v>
      </c>
      <c r="N3" s="85" t="s">
        <v>30</v>
      </c>
      <c r="O3" s="88" t="s">
        <v>104</v>
      </c>
      <c r="P3" s="88" t="s">
        <v>31</v>
      </c>
      <c r="Q3" s="88" t="s">
        <v>32</v>
      </c>
      <c r="R3" s="88" t="s">
        <v>33</v>
      </c>
      <c r="S3" s="85" t="s">
        <v>34</v>
      </c>
      <c r="T3" s="87" t="s">
        <v>35</v>
      </c>
      <c r="U3" s="85" t="s">
        <v>2</v>
      </c>
      <c r="V3" s="86" t="s">
        <v>36</v>
      </c>
      <c r="W3" s="89" t="s">
        <v>37</v>
      </c>
      <c r="X3" s="88" t="s">
        <v>38</v>
      </c>
      <c r="Y3" s="90" t="s">
        <v>39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</row>
    <row r="4" spans="1:1024" s="63" customFormat="1" ht="36">
      <c r="A4" s="179">
        <v>1</v>
      </c>
      <c r="B4" s="181" t="s">
        <v>128</v>
      </c>
      <c r="C4" s="182" t="s">
        <v>118</v>
      </c>
      <c r="D4" s="182" t="s">
        <v>99</v>
      </c>
      <c r="E4" s="183" t="s">
        <v>200</v>
      </c>
      <c r="F4" s="184">
        <v>2</v>
      </c>
      <c r="G4" s="185"/>
      <c r="H4" s="185"/>
      <c r="I4" s="186" t="s">
        <v>108</v>
      </c>
      <c r="J4" s="187">
        <v>498</v>
      </c>
      <c r="K4" s="187">
        <v>104.58</v>
      </c>
      <c r="L4" s="187">
        <v>602.58000000000004</v>
      </c>
      <c r="M4" s="187">
        <v>498</v>
      </c>
      <c r="N4" s="188" t="s">
        <v>146</v>
      </c>
      <c r="O4" s="182" t="s">
        <v>106</v>
      </c>
      <c r="P4" s="182" t="s">
        <v>129</v>
      </c>
      <c r="Q4" s="189">
        <f>(P4/O4)</f>
        <v>0</v>
      </c>
      <c r="R4" s="190" t="s">
        <v>130</v>
      </c>
      <c r="S4" s="191" t="s">
        <v>131</v>
      </c>
      <c r="T4" s="187">
        <v>333</v>
      </c>
      <c r="U4" s="187">
        <v>69.930000000000007</v>
      </c>
      <c r="V4" s="187">
        <v>402.93</v>
      </c>
      <c r="W4" s="192">
        <f>1-V4/L4</f>
        <v>0.33132530120481929</v>
      </c>
      <c r="X4" s="193" t="s">
        <v>127</v>
      </c>
      <c r="Y4" s="194" t="s">
        <v>147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</row>
    <row r="5" spans="1:1024" s="57" customFormat="1" ht="60">
      <c r="A5" s="179">
        <v>2</v>
      </c>
      <c r="B5" s="181" t="s">
        <v>119</v>
      </c>
      <c r="C5" s="182" t="s">
        <v>107</v>
      </c>
      <c r="D5" s="182" t="s">
        <v>99</v>
      </c>
      <c r="E5" s="183" t="s">
        <v>207</v>
      </c>
      <c r="F5" s="195">
        <v>2</v>
      </c>
      <c r="G5" s="195"/>
      <c r="H5" s="182"/>
      <c r="I5" s="186" t="s">
        <v>108</v>
      </c>
      <c r="J5" s="187">
        <v>450.98</v>
      </c>
      <c r="K5" s="187">
        <v>94.71</v>
      </c>
      <c r="L5" s="187">
        <v>545.69000000000005</v>
      </c>
      <c r="M5" s="187">
        <v>450.98</v>
      </c>
      <c r="N5" s="188" t="s">
        <v>146</v>
      </c>
      <c r="O5" s="182">
        <v>1</v>
      </c>
      <c r="P5" s="182">
        <v>0</v>
      </c>
      <c r="Q5" s="189">
        <f>(P5/O5)</f>
        <v>0</v>
      </c>
      <c r="R5" s="190" t="s">
        <v>109</v>
      </c>
      <c r="S5" s="191" t="s">
        <v>148</v>
      </c>
      <c r="T5" s="187">
        <v>450.98</v>
      </c>
      <c r="U5" s="187">
        <v>97.71</v>
      </c>
      <c r="V5" s="187">
        <v>545.69000000000005</v>
      </c>
      <c r="W5" s="192">
        <f>1-V5/L5</f>
        <v>0</v>
      </c>
      <c r="X5" s="193">
        <v>45687</v>
      </c>
      <c r="Y5" s="194" t="s">
        <v>147</v>
      </c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</row>
    <row r="6" spans="1:1024" s="57" customFormat="1" ht="24">
      <c r="A6" s="179">
        <v>3</v>
      </c>
      <c r="B6" s="181" t="s">
        <v>140</v>
      </c>
      <c r="C6" s="182" t="s">
        <v>141</v>
      </c>
      <c r="D6" s="182" t="s">
        <v>4</v>
      </c>
      <c r="E6" s="183" t="s">
        <v>206</v>
      </c>
      <c r="F6" s="195">
        <v>2</v>
      </c>
      <c r="G6" s="195" t="s">
        <v>142</v>
      </c>
      <c r="H6" s="182"/>
      <c r="I6" s="186" t="s">
        <v>108</v>
      </c>
      <c r="J6" s="187">
        <v>11900.9</v>
      </c>
      <c r="K6" s="187">
        <v>2499.19</v>
      </c>
      <c r="L6" s="187">
        <v>14400.09</v>
      </c>
      <c r="M6" s="187">
        <v>11900</v>
      </c>
      <c r="N6" s="188" t="s">
        <v>146</v>
      </c>
      <c r="O6" s="182">
        <v>1</v>
      </c>
      <c r="P6" s="182">
        <v>0</v>
      </c>
      <c r="Q6" s="189">
        <f>(P6/O6)</f>
        <v>0</v>
      </c>
      <c r="R6" s="190" t="s">
        <v>143</v>
      </c>
      <c r="S6" s="191" t="s">
        <v>144</v>
      </c>
      <c r="T6" s="187">
        <v>10000</v>
      </c>
      <c r="U6" s="187">
        <v>2100</v>
      </c>
      <c r="V6" s="187">
        <v>12100</v>
      </c>
      <c r="W6" s="192">
        <f>1-V6/L6</f>
        <v>0.15972747392551023</v>
      </c>
      <c r="X6" s="193">
        <v>45699</v>
      </c>
      <c r="Y6" s="194" t="s">
        <v>149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</row>
    <row r="7" spans="1:1024" s="57" customFormat="1" ht="36">
      <c r="A7" s="179">
        <v>4</v>
      </c>
      <c r="B7" s="181" t="s">
        <v>140</v>
      </c>
      <c r="C7" s="182" t="s">
        <v>141</v>
      </c>
      <c r="D7" s="182" t="s">
        <v>4</v>
      </c>
      <c r="E7" s="183" t="s">
        <v>208</v>
      </c>
      <c r="F7" s="195">
        <v>2</v>
      </c>
      <c r="G7" s="195" t="s">
        <v>142</v>
      </c>
      <c r="H7" s="182"/>
      <c r="I7" s="186" t="s">
        <v>145</v>
      </c>
      <c r="J7" s="187">
        <v>11900.9</v>
      </c>
      <c r="K7" s="187">
        <v>2499.19</v>
      </c>
      <c r="L7" s="187">
        <v>14400.09</v>
      </c>
      <c r="M7" s="187">
        <v>11900</v>
      </c>
      <c r="N7" s="188" t="s">
        <v>146</v>
      </c>
      <c r="O7" s="182">
        <v>1</v>
      </c>
      <c r="P7" s="182">
        <v>0</v>
      </c>
      <c r="Q7" s="189">
        <f t="shared" ref="Q7:Q15" si="0">(P7/O7)</f>
        <v>0</v>
      </c>
      <c r="R7" s="190"/>
      <c r="S7" s="191"/>
      <c r="T7" s="187"/>
      <c r="U7" s="187"/>
      <c r="V7" s="187"/>
      <c r="W7" s="192"/>
      <c r="X7" s="193">
        <v>45699</v>
      </c>
      <c r="Y7" s="194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</row>
    <row r="8" spans="1:1024" s="57" customFormat="1" ht="48">
      <c r="A8" s="179">
        <v>5</v>
      </c>
      <c r="B8" s="181" t="s">
        <v>140</v>
      </c>
      <c r="C8" s="182" t="s">
        <v>141</v>
      </c>
      <c r="D8" s="182" t="s">
        <v>4</v>
      </c>
      <c r="E8" s="183" t="s">
        <v>209</v>
      </c>
      <c r="F8" s="195">
        <v>2</v>
      </c>
      <c r="G8" s="195" t="s">
        <v>142</v>
      </c>
      <c r="H8" s="182"/>
      <c r="I8" s="186" t="s">
        <v>108</v>
      </c>
      <c r="J8" s="187">
        <v>11900.9</v>
      </c>
      <c r="K8" s="187">
        <v>2499.19</v>
      </c>
      <c r="L8" s="187">
        <v>14400.09</v>
      </c>
      <c r="M8" s="187">
        <v>11900</v>
      </c>
      <c r="N8" s="188" t="s">
        <v>146</v>
      </c>
      <c r="O8" s="182">
        <v>1</v>
      </c>
      <c r="P8" s="182">
        <v>0</v>
      </c>
      <c r="Q8" s="189">
        <f t="shared" si="0"/>
        <v>0</v>
      </c>
      <c r="R8" s="190" t="s">
        <v>143</v>
      </c>
      <c r="S8" s="191" t="s">
        <v>144</v>
      </c>
      <c r="T8" s="187">
        <v>10000</v>
      </c>
      <c r="U8" s="187">
        <v>2100</v>
      </c>
      <c r="V8" s="187">
        <v>12100</v>
      </c>
      <c r="W8" s="192">
        <f>1-V8/L8</f>
        <v>0.15972747392551023</v>
      </c>
      <c r="X8" s="193">
        <v>45699</v>
      </c>
      <c r="Y8" s="194" t="s">
        <v>149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</row>
    <row r="9" spans="1:1024" s="57" customFormat="1" ht="60">
      <c r="A9" s="179">
        <v>6</v>
      </c>
      <c r="B9" s="181" t="s">
        <v>140</v>
      </c>
      <c r="C9" s="182" t="s">
        <v>141</v>
      </c>
      <c r="D9" s="182" t="s">
        <v>4</v>
      </c>
      <c r="E9" s="183" t="s">
        <v>210</v>
      </c>
      <c r="F9" s="195">
        <v>2</v>
      </c>
      <c r="G9" s="195" t="s">
        <v>142</v>
      </c>
      <c r="H9" s="182"/>
      <c r="I9" s="186" t="s">
        <v>108</v>
      </c>
      <c r="J9" s="187">
        <v>11900.9</v>
      </c>
      <c r="K9" s="187">
        <v>2499.19</v>
      </c>
      <c r="L9" s="187">
        <v>14400.09</v>
      </c>
      <c r="M9" s="187">
        <v>11900</v>
      </c>
      <c r="N9" s="188" t="s">
        <v>146</v>
      </c>
      <c r="O9" s="182">
        <v>2</v>
      </c>
      <c r="P9" s="182">
        <v>0</v>
      </c>
      <c r="Q9" s="189">
        <f t="shared" si="0"/>
        <v>0</v>
      </c>
      <c r="R9" s="190" t="s">
        <v>143</v>
      </c>
      <c r="S9" s="191" t="s">
        <v>144</v>
      </c>
      <c r="T9" s="187">
        <v>10000</v>
      </c>
      <c r="U9" s="187">
        <v>2100</v>
      </c>
      <c r="V9" s="187">
        <v>12100</v>
      </c>
      <c r="W9" s="192">
        <f>1-V9/L9</f>
        <v>0.15972747392551023</v>
      </c>
      <c r="X9" s="193">
        <v>45699</v>
      </c>
      <c r="Y9" s="194" t="s">
        <v>149</v>
      </c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</row>
    <row r="10" spans="1:1024" s="57" customFormat="1" ht="48">
      <c r="A10" s="179">
        <v>7</v>
      </c>
      <c r="B10" s="181" t="s">
        <v>140</v>
      </c>
      <c r="C10" s="182" t="s">
        <v>141</v>
      </c>
      <c r="D10" s="182" t="s">
        <v>4</v>
      </c>
      <c r="E10" s="183" t="s">
        <v>211</v>
      </c>
      <c r="F10" s="195">
        <v>2</v>
      </c>
      <c r="G10" s="195" t="s">
        <v>142</v>
      </c>
      <c r="H10" s="182"/>
      <c r="I10" s="186" t="s">
        <v>145</v>
      </c>
      <c r="J10" s="187">
        <v>11900.9</v>
      </c>
      <c r="K10" s="187">
        <v>2499.19</v>
      </c>
      <c r="L10" s="187">
        <v>14400.09</v>
      </c>
      <c r="M10" s="187">
        <v>11900</v>
      </c>
      <c r="N10" s="188" t="s">
        <v>146</v>
      </c>
      <c r="O10" s="182">
        <v>0</v>
      </c>
      <c r="P10" s="182">
        <v>0</v>
      </c>
      <c r="Q10" s="189">
        <v>0</v>
      </c>
      <c r="R10" s="190"/>
      <c r="S10" s="191"/>
      <c r="T10" s="187"/>
      <c r="U10" s="187"/>
      <c r="V10" s="187"/>
      <c r="W10" s="192"/>
      <c r="X10" s="193">
        <v>45699</v>
      </c>
      <c r="Y10" s="194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4" s="57" customFormat="1" ht="60">
      <c r="A11" s="179">
        <v>8</v>
      </c>
      <c r="B11" s="181" t="s">
        <v>120</v>
      </c>
      <c r="C11" s="182" t="s">
        <v>107</v>
      </c>
      <c r="D11" s="182" t="s">
        <v>99</v>
      </c>
      <c r="E11" s="183" t="s">
        <v>214</v>
      </c>
      <c r="F11" s="182">
        <v>2</v>
      </c>
      <c r="G11" s="182" t="s">
        <v>121</v>
      </c>
      <c r="H11" s="182"/>
      <c r="I11" s="182" t="s">
        <v>3</v>
      </c>
      <c r="J11" s="182">
        <v>11536.39</v>
      </c>
      <c r="K11" s="182">
        <v>2422.64</v>
      </c>
      <c r="L11" s="182">
        <v>13959.03</v>
      </c>
      <c r="M11" s="187">
        <v>11536.39</v>
      </c>
      <c r="N11" s="188" t="s">
        <v>146</v>
      </c>
      <c r="O11" s="182">
        <v>1</v>
      </c>
      <c r="P11" s="182">
        <v>0</v>
      </c>
      <c r="Q11" s="189">
        <f t="shared" si="0"/>
        <v>0</v>
      </c>
      <c r="R11" s="182" t="s">
        <v>123</v>
      </c>
      <c r="S11" s="182" t="s">
        <v>122</v>
      </c>
      <c r="T11" s="182">
        <v>11536.39</v>
      </c>
      <c r="U11" s="182">
        <v>2422.64</v>
      </c>
      <c r="V11" s="182">
        <v>13959.03</v>
      </c>
      <c r="W11" s="192">
        <f>1-V11/L11</f>
        <v>0</v>
      </c>
      <c r="X11" s="193">
        <v>45705</v>
      </c>
      <c r="Y11" s="194" t="s">
        <v>147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</row>
    <row r="12" spans="1:1024" s="57" customFormat="1" ht="36">
      <c r="A12" s="179">
        <v>9</v>
      </c>
      <c r="B12" s="196" t="s">
        <v>124</v>
      </c>
      <c r="C12" s="197" t="s">
        <v>107</v>
      </c>
      <c r="D12" s="197" t="s">
        <v>99</v>
      </c>
      <c r="E12" s="198" t="s">
        <v>212</v>
      </c>
      <c r="F12" s="197">
        <v>2</v>
      </c>
      <c r="G12" s="197"/>
      <c r="H12" s="197"/>
      <c r="I12" s="197" t="s">
        <v>108</v>
      </c>
      <c r="J12" s="197">
        <v>479.21</v>
      </c>
      <c r="K12" s="197">
        <v>100.63</v>
      </c>
      <c r="L12" s="197">
        <v>579.84</v>
      </c>
      <c r="M12" s="197">
        <v>479.21</v>
      </c>
      <c r="N12" s="188" t="s">
        <v>146</v>
      </c>
      <c r="O12" s="197">
        <v>1</v>
      </c>
      <c r="P12" s="197">
        <v>0</v>
      </c>
      <c r="Q12" s="189">
        <f t="shared" si="0"/>
        <v>0</v>
      </c>
      <c r="R12" s="197" t="s">
        <v>125</v>
      </c>
      <c r="S12" s="197" t="s">
        <v>126</v>
      </c>
      <c r="T12" s="197">
        <v>479.21</v>
      </c>
      <c r="U12" s="197">
        <v>100.63</v>
      </c>
      <c r="V12" s="197">
        <v>579.84</v>
      </c>
      <c r="W12" s="199">
        <f>1-V12/L12</f>
        <v>0</v>
      </c>
      <c r="X12" s="200">
        <v>45723</v>
      </c>
      <c r="Y12" s="194" t="s">
        <v>147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</row>
    <row r="13" spans="1:1024" s="57" customFormat="1" ht="84">
      <c r="A13" s="179">
        <v>10</v>
      </c>
      <c r="B13" s="196" t="s">
        <v>155</v>
      </c>
      <c r="C13" s="197" t="s">
        <v>107</v>
      </c>
      <c r="D13" s="197" t="s">
        <v>99</v>
      </c>
      <c r="E13" s="198" t="s">
        <v>213</v>
      </c>
      <c r="F13" s="201">
        <v>2</v>
      </c>
      <c r="G13" s="201" t="s">
        <v>168</v>
      </c>
      <c r="H13" s="197"/>
      <c r="I13" s="202" t="s">
        <v>3</v>
      </c>
      <c r="J13" s="203">
        <v>14778.76</v>
      </c>
      <c r="K13" s="203">
        <v>3103.54</v>
      </c>
      <c r="L13" s="203">
        <v>17882.3</v>
      </c>
      <c r="M13" s="203">
        <v>16995.57</v>
      </c>
      <c r="N13" s="188" t="s">
        <v>146</v>
      </c>
      <c r="O13" s="197">
        <v>4</v>
      </c>
      <c r="P13" s="197">
        <v>0</v>
      </c>
      <c r="Q13" s="189">
        <f t="shared" si="0"/>
        <v>0</v>
      </c>
      <c r="R13" s="204" t="s">
        <v>152</v>
      </c>
      <c r="S13" s="205" t="s">
        <v>153</v>
      </c>
      <c r="T13" s="203">
        <v>12442.54</v>
      </c>
      <c r="U13" s="203">
        <v>2612.9299999999998</v>
      </c>
      <c r="V13" s="203">
        <v>15055.47</v>
      </c>
      <c r="W13" s="199">
        <f>1-V13/L13</f>
        <v>0.15807977720986677</v>
      </c>
      <c r="X13" s="200">
        <v>45758</v>
      </c>
      <c r="Y13" s="194" t="s">
        <v>160</v>
      </c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</row>
    <row r="14" spans="1:1024" s="57" customFormat="1" ht="48">
      <c r="A14" s="179">
        <v>11</v>
      </c>
      <c r="B14" s="196" t="s">
        <v>161</v>
      </c>
      <c r="C14" s="197" t="s">
        <v>107</v>
      </c>
      <c r="D14" s="197" t="s">
        <v>4</v>
      </c>
      <c r="E14" s="198" t="s">
        <v>215</v>
      </c>
      <c r="F14" s="201">
        <v>2</v>
      </c>
      <c r="G14" s="201" t="s">
        <v>169</v>
      </c>
      <c r="H14" s="197"/>
      <c r="I14" s="202" t="s">
        <v>3</v>
      </c>
      <c r="J14" s="203">
        <v>3113.4</v>
      </c>
      <c r="K14" s="203">
        <v>653.80999999999995</v>
      </c>
      <c r="L14" s="203">
        <v>3767.21</v>
      </c>
      <c r="M14" s="203">
        <v>3113.4</v>
      </c>
      <c r="N14" s="188" t="s">
        <v>146</v>
      </c>
      <c r="O14" s="197">
        <v>1</v>
      </c>
      <c r="P14" s="197">
        <v>0</v>
      </c>
      <c r="Q14" s="189">
        <f t="shared" si="0"/>
        <v>0</v>
      </c>
      <c r="R14" s="204" t="s">
        <v>163</v>
      </c>
      <c r="S14" s="205" t="s">
        <v>164</v>
      </c>
      <c r="T14" s="203">
        <v>3113.4</v>
      </c>
      <c r="U14" s="203">
        <v>653.80999999999995</v>
      </c>
      <c r="V14" s="203">
        <v>3767.21</v>
      </c>
      <c r="W14" s="199">
        <f t="shared" ref="W14" si="1">1-V14/L14</f>
        <v>0</v>
      </c>
      <c r="X14" s="200">
        <v>45771</v>
      </c>
      <c r="Y14" s="194" t="s">
        <v>147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</row>
    <row r="15" spans="1:1024" s="57" customFormat="1" ht="48">
      <c r="A15" s="179">
        <v>12</v>
      </c>
      <c r="B15" s="196" t="s">
        <v>162</v>
      </c>
      <c r="C15" s="197" t="s">
        <v>107</v>
      </c>
      <c r="D15" s="197" t="s">
        <v>4</v>
      </c>
      <c r="E15" s="198" t="s">
        <v>216</v>
      </c>
      <c r="F15" s="201">
        <v>2</v>
      </c>
      <c r="G15" s="201" t="s">
        <v>169</v>
      </c>
      <c r="H15" s="197"/>
      <c r="I15" s="202" t="s">
        <v>3</v>
      </c>
      <c r="J15" s="203">
        <v>23370</v>
      </c>
      <c r="K15" s="203">
        <v>4907.7</v>
      </c>
      <c r="L15" s="203">
        <v>28277.7</v>
      </c>
      <c r="M15" s="203">
        <v>23370</v>
      </c>
      <c r="N15" s="188" t="s">
        <v>146</v>
      </c>
      <c r="O15" s="197">
        <v>1</v>
      </c>
      <c r="P15" s="197">
        <v>0</v>
      </c>
      <c r="Q15" s="189">
        <f t="shared" si="0"/>
        <v>0</v>
      </c>
      <c r="R15" s="204" t="s">
        <v>163</v>
      </c>
      <c r="S15" s="205" t="s">
        <v>164</v>
      </c>
      <c r="T15" s="203">
        <v>23370</v>
      </c>
      <c r="U15" s="203">
        <v>4907.7</v>
      </c>
      <c r="V15" s="203">
        <v>28277.7</v>
      </c>
      <c r="W15" s="199">
        <f t="shared" ref="W15" si="2">1-V15/L15</f>
        <v>0</v>
      </c>
      <c r="X15" s="200">
        <v>45771</v>
      </c>
      <c r="Y15" s="194" t="s">
        <v>147</v>
      </c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</row>
    <row r="16" spans="1:1024" s="57" customFormat="1" ht="36">
      <c r="A16" s="179">
        <v>13</v>
      </c>
      <c r="B16" s="196" t="s">
        <v>170</v>
      </c>
      <c r="C16" s="197" t="s">
        <v>107</v>
      </c>
      <c r="D16" s="197" t="s">
        <v>4</v>
      </c>
      <c r="E16" s="198" t="s">
        <v>217</v>
      </c>
      <c r="F16" s="201">
        <v>2</v>
      </c>
      <c r="G16" s="201" t="s">
        <v>168</v>
      </c>
      <c r="H16" s="197" t="s">
        <v>171</v>
      </c>
      <c r="I16" s="202" t="s">
        <v>3</v>
      </c>
      <c r="J16" s="203">
        <v>7950</v>
      </c>
      <c r="K16" s="203">
        <v>1669.5</v>
      </c>
      <c r="L16" s="203">
        <v>9619.5</v>
      </c>
      <c r="M16" s="203">
        <v>28620</v>
      </c>
      <c r="N16" s="188" t="s">
        <v>146</v>
      </c>
      <c r="O16" s="197">
        <v>1</v>
      </c>
      <c r="P16" s="197">
        <v>0</v>
      </c>
      <c r="Q16" s="189">
        <f t="shared" ref="Q16:Q17" si="3">(P16/O16)</f>
        <v>0</v>
      </c>
      <c r="R16" s="204" t="s">
        <v>172</v>
      </c>
      <c r="S16" s="205" t="s">
        <v>173</v>
      </c>
      <c r="T16" s="203">
        <v>7950</v>
      </c>
      <c r="U16" s="203">
        <v>1669.5</v>
      </c>
      <c r="V16" s="203">
        <v>9619.5</v>
      </c>
      <c r="W16" s="199">
        <f t="shared" ref="W16:W17" si="4">1-V16/L16</f>
        <v>0</v>
      </c>
      <c r="X16" s="200">
        <v>45771</v>
      </c>
      <c r="Y16" s="194" t="s">
        <v>147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</row>
    <row r="17" spans="1:1024" s="57" customFormat="1" ht="60">
      <c r="A17" s="179">
        <v>14</v>
      </c>
      <c r="B17" s="196" t="s">
        <v>176</v>
      </c>
      <c r="C17" s="197" t="s">
        <v>118</v>
      </c>
      <c r="D17" s="197" t="s">
        <v>174</v>
      </c>
      <c r="E17" s="198" t="s">
        <v>218</v>
      </c>
      <c r="F17" s="201">
        <v>2</v>
      </c>
      <c r="G17" s="201" t="s">
        <v>177</v>
      </c>
      <c r="H17" s="197" t="s">
        <v>168</v>
      </c>
      <c r="I17" s="202" t="s">
        <v>3</v>
      </c>
      <c r="J17" s="203">
        <v>14219.01</v>
      </c>
      <c r="K17" s="203">
        <v>2985.99</v>
      </c>
      <c r="L17" s="203">
        <v>17205</v>
      </c>
      <c r="M17" s="203">
        <v>22750.41</v>
      </c>
      <c r="N17" s="188" t="str">
        <f>'[1]2024_4T_Contractes_NO_menors'!N14</f>
        <v>Perfil contratante</v>
      </c>
      <c r="O17" s="197">
        <v>2</v>
      </c>
      <c r="P17" s="182">
        <v>0</v>
      </c>
      <c r="Q17" s="206">
        <f t="shared" si="3"/>
        <v>0</v>
      </c>
      <c r="R17" s="204" t="s">
        <v>178</v>
      </c>
      <c r="S17" s="205" t="s">
        <v>179</v>
      </c>
      <c r="T17" s="202">
        <v>7998.75</v>
      </c>
      <c r="U17" s="203">
        <v>1679.74</v>
      </c>
      <c r="V17" s="203">
        <v>9678.49</v>
      </c>
      <c r="W17" s="199">
        <f t="shared" si="4"/>
        <v>0.43746062191223478</v>
      </c>
      <c r="X17" s="200">
        <v>45793</v>
      </c>
      <c r="Y17" s="194" t="s">
        <v>175</v>
      </c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</row>
    <row r="18" spans="1:1024" s="57" customFormat="1" ht="60">
      <c r="A18" s="179">
        <v>15</v>
      </c>
      <c r="B18" s="196" t="s">
        <v>181</v>
      </c>
      <c r="C18" s="197" t="s">
        <v>118</v>
      </c>
      <c r="D18" s="197" t="s">
        <v>174</v>
      </c>
      <c r="E18" s="198" t="s">
        <v>219</v>
      </c>
      <c r="F18" s="201">
        <v>2</v>
      </c>
      <c r="G18" s="201" t="s">
        <v>177</v>
      </c>
      <c r="H18" s="197" t="s">
        <v>168</v>
      </c>
      <c r="I18" s="202" t="s">
        <v>3</v>
      </c>
      <c r="J18" s="203">
        <v>12040.56</v>
      </c>
      <c r="K18" s="203">
        <v>2528.52</v>
      </c>
      <c r="L18" s="203">
        <v>14569.08</v>
      </c>
      <c r="M18" s="203">
        <v>18988.04</v>
      </c>
      <c r="N18" s="188" t="s">
        <v>146</v>
      </c>
      <c r="O18" s="197">
        <v>2</v>
      </c>
      <c r="P18" s="182">
        <v>0</v>
      </c>
      <c r="Q18" s="206">
        <f t="shared" ref="Q18" si="5">(P18/O18)</f>
        <v>0</v>
      </c>
      <c r="R18" s="204" t="s">
        <v>182</v>
      </c>
      <c r="S18" s="205" t="s">
        <v>183</v>
      </c>
      <c r="T18" s="202">
        <v>10477.950000000001</v>
      </c>
      <c r="U18" s="203">
        <v>2200.37</v>
      </c>
      <c r="V18" s="203">
        <v>12678.32</v>
      </c>
      <c r="W18" s="199">
        <f t="shared" ref="W18" si="6">1-V18/L18</f>
        <v>0.12977895652985638</v>
      </c>
      <c r="X18" s="200">
        <v>45814</v>
      </c>
      <c r="Y18" s="194" t="s">
        <v>175</v>
      </c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</row>
    <row r="19" spans="1:1024" s="57" customFormat="1" ht="66.75" customHeight="1">
      <c r="A19" s="180">
        <v>16</v>
      </c>
      <c r="B19" s="196" t="s">
        <v>184</v>
      </c>
      <c r="C19" s="197" t="s">
        <v>141</v>
      </c>
      <c r="D19" s="197" t="s">
        <v>4</v>
      </c>
      <c r="E19" s="198" t="s">
        <v>220</v>
      </c>
      <c r="F19" s="201">
        <v>2</v>
      </c>
      <c r="G19" s="201" t="s">
        <v>168</v>
      </c>
      <c r="H19" s="197" t="s">
        <v>171</v>
      </c>
      <c r="I19" s="203" t="s">
        <v>145</v>
      </c>
      <c r="J19" s="203">
        <v>12986.2</v>
      </c>
      <c r="K19" s="203">
        <v>2727.1</v>
      </c>
      <c r="L19" s="203">
        <f>J19+K19</f>
        <v>15713.300000000001</v>
      </c>
      <c r="M19" s="203">
        <v>38958.6</v>
      </c>
      <c r="N19" s="188" t="str">
        <f>'[1]2024_4T_Contractes_NO_menors'!N19</f>
        <v>Perfil contratante</v>
      </c>
      <c r="O19" s="197">
        <v>0</v>
      </c>
      <c r="P19" s="197">
        <v>0</v>
      </c>
      <c r="Q19" s="206"/>
      <c r="R19" s="204"/>
      <c r="S19" s="203"/>
      <c r="T19" s="202"/>
      <c r="U19" s="203"/>
      <c r="V19" s="203"/>
      <c r="W19" s="199"/>
      <c r="X19" s="200">
        <v>45821</v>
      </c>
      <c r="Y19" s="194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</row>
    <row r="20" spans="1:1024" s="46" customFormat="1">
      <c r="A20" s="168"/>
      <c r="B20" s="169"/>
      <c r="C20" s="169"/>
      <c r="D20" s="169"/>
      <c r="E20" s="170" t="s">
        <v>40</v>
      </c>
      <c r="F20" s="171"/>
      <c r="G20" s="171"/>
      <c r="H20" s="171"/>
      <c r="I20" s="169"/>
      <c r="J20" s="172">
        <f>SUM(J4:J19)</f>
        <v>160927.01</v>
      </c>
      <c r="K20" s="172">
        <f>SUM(K4:K19)</f>
        <v>33794.670000000006</v>
      </c>
      <c r="L20" s="172">
        <f>SUM(L4:L19)</f>
        <v>194721.68</v>
      </c>
      <c r="M20" s="172">
        <f>SUM(M4:M19)</f>
        <v>225260.6</v>
      </c>
      <c r="N20" s="173"/>
      <c r="O20" s="174"/>
      <c r="P20" s="174"/>
      <c r="Q20" s="175"/>
      <c r="R20" s="175"/>
      <c r="S20" s="175"/>
      <c r="T20" s="172">
        <f>SUM(T4:T19)</f>
        <v>108152.21999999999</v>
      </c>
      <c r="U20" s="172">
        <f>SUM(U4:U19)</f>
        <v>22714.959999999999</v>
      </c>
      <c r="V20" s="172">
        <f>SUM(V4:V19)</f>
        <v>130864.18</v>
      </c>
      <c r="W20" s="176">
        <f>1-((V20)/(L20-L10-L7-L19))</f>
        <v>0.12878138477127088</v>
      </c>
      <c r="X20" s="177"/>
      <c r="Y20" s="178"/>
      <c r="Z20" s="49"/>
      <c r="AA20" s="49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</row>
    <row r="21" spans="1:1024">
      <c r="A21" s="2"/>
      <c r="B21" s="2"/>
      <c r="C21" s="2"/>
      <c r="D21" s="2"/>
      <c r="E21" s="3"/>
      <c r="F21" s="3"/>
      <c r="G21" s="3"/>
      <c r="H21" s="3"/>
      <c r="I21" s="2"/>
      <c r="J21" s="8"/>
      <c r="K21" s="4"/>
      <c r="L21" s="4"/>
      <c r="M21" s="4"/>
      <c r="N21" s="4"/>
      <c r="O21" s="14"/>
      <c r="P21" s="14"/>
      <c r="Q21" s="15"/>
      <c r="R21" s="15"/>
      <c r="S21" s="15"/>
      <c r="T21" s="4"/>
      <c r="U21" s="16"/>
      <c r="V21" s="16"/>
      <c r="W21" s="17"/>
      <c r="X21" s="231"/>
      <c r="Y21" s="231"/>
      <c r="Z21" s="4"/>
      <c r="AA21" s="4"/>
      <c r="AB21" s="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1024">
      <c r="A22" s="2"/>
      <c r="B22" s="44" t="s">
        <v>41</v>
      </c>
      <c r="C22" s="2"/>
      <c r="D22" s="2"/>
      <c r="E22" s="5"/>
      <c r="F22" s="5"/>
      <c r="G22" s="43"/>
      <c r="H22" s="44" t="s">
        <v>51</v>
      </c>
      <c r="I22" s="2"/>
      <c r="J22" s="2"/>
      <c r="K22" s="3"/>
      <c r="L22" s="4"/>
      <c r="M22" s="4"/>
      <c r="N22" s="4"/>
      <c r="O22" s="14"/>
      <c r="P22" s="14"/>
      <c r="Q22" s="2"/>
      <c r="R22" s="2"/>
      <c r="S22" s="2"/>
      <c r="T22" s="4"/>
      <c r="U22" s="16"/>
      <c r="V22" s="16"/>
      <c r="W22" s="18"/>
      <c r="X22" s="231"/>
      <c r="Y22" s="231"/>
      <c r="Z22" s="4"/>
      <c r="AA22" s="4"/>
      <c r="AB22" s="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1024">
      <c r="A23" s="2"/>
      <c r="B23" s="2"/>
      <c r="C23" s="2" t="s">
        <v>42</v>
      </c>
      <c r="D23" s="2"/>
      <c r="E23" s="3"/>
      <c r="F23" s="3"/>
      <c r="G23" s="3"/>
      <c r="H23" s="2"/>
      <c r="J23" s="2" t="s">
        <v>52</v>
      </c>
      <c r="K23" s="3"/>
      <c r="L23" s="4"/>
      <c r="M23" s="4"/>
      <c r="N23" s="4"/>
      <c r="O23" s="14"/>
      <c r="P23" s="14"/>
      <c r="Q23" s="2"/>
      <c r="R23" s="2"/>
      <c r="S23" s="2"/>
      <c r="T23" s="4"/>
      <c r="U23" s="16"/>
      <c r="V23" s="16"/>
      <c r="W23" s="18"/>
      <c r="X23" s="231"/>
      <c r="Y23" s="231"/>
      <c r="Z23" s="4"/>
      <c r="AA23" s="4"/>
      <c r="AB23" s="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1024">
      <c r="A24" s="2"/>
      <c r="B24" s="2"/>
      <c r="C24" s="2" t="s">
        <v>43</v>
      </c>
      <c r="D24" s="2"/>
      <c r="E24" s="3"/>
      <c r="F24" s="3"/>
      <c r="G24" s="3"/>
      <c r="H24" s="2"/>
      <c r="J24" s="2" t="s">
        <v>53</v>
      </c>
      <c r="K24" s="3"/>
      <c r="L24" s="4"/>
      <c r="M24" s="4"/>
      <c r="N24" s="4"/>
      <c r="O24" s="14"/>
      <c r="P24" s="14"/>
      <c r="Q24" s="2"/>
      <c r="R24" s="2"/>
      <c r="S24" s="19"/>
      <c r="T24" s="4"/>
      <c r="U24" s="16"/>
      <c r="V24" s="16"/>
      <c r="W24" s="18"/>
      <c r="X24" s="231"/>
      <c r="Y24" s="231"/>
      <c r="Z24" s="4"/>
      <c r="AA24" s="4"/>
      <c r="AB24" s="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1024">
      <c r="A25" s="2"/>
      <c r="B25" s="2"/>
      <c r="C25" s="2" t="s">
        <v>44</v>
      </c>
      <c r="D25" s="2"/>
      <c r="E25" s="3"/>
      <c r="F25" s="3"/>
      <c r="G25" s="3"/>
      <c r="H25" s="2"/>
      <c r="J25" s="2" t="s">
        <v>54</v>
      </c>
      <c r="K25" s="3"/>
      <c r="L25" s="4"/>
      <c r="M25" s="4"/>
      <c r="N25" s="4"/>
      <c r="O25" s="14"/>
      <c r="P25" s="14"/>
      <c r="Q25" s="2"/>
      <c r="R25" s="2"/>
      <c r="S25" s="19"/>
      <c r="T25" s="4"/>
      <c r="U25" s="16"/>
      <c r="V25" s="16"/>
      <c r="W25" s="18"/>
      <c r="X25" s="231"/>
      <c r="Y25" s="231"/>
      <c r="Z25" s="4"/>
      <c r="AA25" s="4"/>
      <c r="AB25" s="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1024">
      <c r="A26" s="2"/>
      <c r="B26" s="2"/>
      <c r="C26" s="2" t="s">
        <v>98</v>
      </c>
      <c r="D26" s="2"/>
      <c r="E26" s="3"/>
      <c r="F26" s="3"/>
      <c r="G26" s="3"/>
      <c r="H26" s="2"/>
      <c r="J26" s="2" t="s">
        <v>55</v>
      </c>
      <c r="K26" s="3"/>
      <c r="L26" s="4"/>
      <c r="M26" s="4"/>
      <c r="N26" s="4"/>
      <c r="O26" s="14"/>
      <c r="P26" s="14"/>
      <c r="Q26" s="2"/>
      <c r="R26" s="2"/>
      <c r="S26" s="19"/>
      <c r="T26" s="4"/>
      <c r="U26" s="16"/>
      <c r="V26" s="16"/>
      <c r="W26" s="18"/>
      <c r="X26" s="231"/>
      <c r="Y26" s="231"/>
      <c r="Z26" s="4"/>
      <c r="AA26" s="4"/>
      <c r="AB26" s="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1024">
      <c r="A27" s="2"/>
      <c r="B27" s="2"/>
      <c r="C27" s="2" t="s">
        <v>45</v>
      </c>
      <c r="D27" s="2"/>
      <c r="E27" s="3"/>
      <c r="F27" s="3"/>
      <c r="G27" s="3"/>
      <c r="H27" s="2"/>
      <c r="J27" s="2"/>
      <c r="K27" s="3"/>
      <c r="L27" s="4"/>
      <c r="M27" s="4"/>
      <c r="N27" s="4"/>
      <c r="O27" s="14"/>
      <c r="P27" s="14"/>
      <c r="Q27" s="2"/>
      <c r="R27" s="2"/>
      <c r="S27" s="19"/>
      <c r="T27" s="4"/>
      <c r="U27" s="16"/>
      <c r="V27" s="16"/>
      <c r="W27" s="18"/>
      <c r="X27" s="231"/>
      <c r="Y27" s="231"/>
      <c r="Z27" s="4"/>
      <c r="AA27" s="4"/>
      <c r="AB27" s="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1024">
      <c r="A28" s="2"/>
      <c r="B28" s="2"/>
      <c r="C28" s="2" t="s">
        <v>110</v>
      </c>
      <c r="D28" s="2"/>
      <c r="E28" s="3"/>
      <c r="F28" s="3"/>
      <c r="G28" s="3"/>
      <c r="H28" s="2"/>
      <c r="I28" s="2"/>
      <c r="J28" s="2"/>
      <c r="K28" s="3"/>
      <c r="L28" s="4"/>
      <c r="M28" s="4"/>
      <c r="N28" s="4"/>
      <c r="O28" s="14"/>
      <c r="P28" s="14"/>
      <c r="Q28" s="2"/>
      <c r="R28" s="2"/>
      <c r="S28" s="2"/>
      <c r="T28" s="4"/>
      <c r="U28" s="16"/>
      <c r="V28" s="16"/>
      <c r="W28" s="18"/>
      <c r="X28" s="231"/>
      <c r="Y28" s="231"/>
      <c r="Z28" s="4"/>
      <c r="AA28" s="4"/>
      <c r="AB28" s="4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1024">
      <c r="A29" s="2"/>
      <c r="B29" s="44" t="s">
        <v>46</v>
      </c>
      <c r="C29" s="2"/>
      <c r="D29" s="2"/>
      <c r="E29" s="3"/>
      <c r="F29" s="3"/>
      <c r="G29" s="3"/>
      <c r="H29" s="44" t="s">
        <v>56</v>
      </c>
      <c r="I29" s="2"/>
      <c r="J29" s="2"/>
      <c r="K29" s="3"/>
      <c r="L29" s="4"/>
      <c r="M29" s="4"/>
      <c r="N29" s="4"/>
      <c r="O29" s="14"/>
      <c r="P29" s="14"/>
      <c r="Q29" s="2"/>
      <c r="R29" s="2"/>
      <c r="S29" s="2"/>
      <c r="T29" s="4"/>
      <c r="U29" s="16"/>
      <c r="V29" s="16"/>
      <c r="W29" s="18"/>
      <c r="X29" s="231"/>
      <c r="Y29" s="231"/>
      <c r="Z29" s="4"/>
      <c r="AA29" s="4"/>
      <c r="AB29" s="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1024">
      <c r="A30" s="2"/>
      <c r="B30" s="2"/>
      <c r="C30" s="2" t="s">
        <v>47</v>
      </c>
      <c r="D30" s="2"/>
      <c r="E30" s="3"/>
      <c r="F30" s="3"/>
      <c r="G30" s="3"/>
      <c r="H30" s="2"/>
      <c r="J30" s="2" t="s">
        <v>57</v>
      </c>
      <c r="K30" s="2"/>
      <c r="L30" s="4"/>
      <c r="M30" s="4"/>
      <c r="N30" s="4"/>
      <c r="O30" s="14"/>
      <c r="P30" s="14"/>
      <c r="Q30" s="2"/>
      <c r="R30" s="2"/>
      <c r="S30" s="2"/>
      <c r="T30" s="4"/>
      <c r="U30" s="16"/>
      <c r="V30" s="16"/>
      <c r="W30" s="18"/>
      <c r="X30" s="231"/>
      <c r="Y30" s="231"/>
      <c r="Z30" s="4"/>
      <c r="AA30" s="4"/>
      <c r="AB30" s="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1024">
      <c r="A31" s="2"/>
      <c r="B31" s="2"/>
      <c r="C31" s="2" t="s">
        <v>48</v>
      </c>
      <c r="D31" s="2"/>
      <c r="E31" s="3"/>
      <c r="F31" s="3"/>
      <c r="G31" s="3"/>
      <c r="H31" s="2"/>
      <c r="J31" s="2" t="s">
        <v>58</v>
      </c>
      <c r="K31" s="2"/>
      <c r="L31" s="4"/>
      <c r="M31" s="4"/>
      <c r="N31" s="4"/>
      <c r="O31" s="14"/>
      <c r="P31" s="14"/>
      <c r="Q31" s="2"/>
      <c r="R31" s="2"/>
      <c r="S31" s="2"/>
      <c r="T31" s="4"/>
      <c r="U31" s="16"/>
      <c r="V31" s="16"/>
      <c r="W31" s="18"/>
      <c r="X31" s="231"/>
      <c r="Y31" s="231"/>
      <c r="Z31" s="4"/>
      <c r="AA31" s="4"/>
      <c r="AB31" s="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1024">
      <c r="A32" s="2"/>
      <c r="B32" s="2"/>
      <c r="C32" s="2" t="s">
        <v>49</v>
      </c>
      <c r="D32" s="2"/>
      <c r="E32" s="3"/>
      <c r="F32" s="3"/>
      <c r="G32" s="3"/>
      <c r="H32" s="2"/>
      <c r="J32" s="2" t="s">
        <v>59</v>
      </c>
      <c r="K32" s="2"/>
      <c r="L32" s="4"/>
      <c r="M32" s="4"/>
      <c r="N32" s="4"/>
      <c r="O32" s="14"/>
      <c r="P32" s="14"/>
      <c r="Q32" s="2"/>
      <c r="R32" s="2"/>
      <c r="S32" s="2"/>
      <c r="T32" s="4"/>
      <c r="U32" s="16"/>
      <c r="V32" s="16"/>
      <c r="W32" s="18"/>
      <c r="X32" s="231"/>
      <c r="Y32" s="231"/>
      <c r="Z32" s="4"/>
      <c r="AA32" s="4"/>
      <c r="AB32" s="4"/>
      <c r="AC32" s="2" t="s">
        <v>139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>
      <c r="A33" s="2"/>
      <c r="B33" s="2"/>
      <c r="C33" s="2" t="s">
        <v>50</v>
      </c>
      <c r="D33" s="2"/>
      <c r="E33" s="3"/>
      <c r="F33" s="3"/>
      <c r="G33" s="3"/>
      <c r="H33" s="2"/>
      <c r="J33" s="2" t="s">
        <v>60</v>
      </c>
      <c r="K33" s="2"/>
      <c r="L33" s="4"/>
      <c r="M33" s="4"/>
      <c r="N33" s="4"/>
      <c r="O33" s="14"/>
      <c r="P33" s="14"/>
      <c r="Q33" s="2"/>
      <c r="R33" s="2"/>
      <c r="S33" s="2"/>
      <c r="T33" s="4"/>
      <c r="U33" s="16"/>
      <c r="V33" s="16"/>
      <c r="W33" s="18"/>
      <c r="X33" s="231"/>
      <c r="Y33" s="231"/>
      <c r="Z33" s="4"/>
      <c r="AA33" s="4"/>
      <c r="AB33" s="4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>
      <c r="A34" s="2"/>
      <c r="B34" s="2"/>
      <c r="C34" s="2"/>
      <c r="D34" s="2"/>
      <c r="E34" s="3"/>
      <c r="F34" s="3"/>
      <c r="G34" s="3"/>
      <c r="H34" s="2"/>
      <c r="J34" s="2" t="s">
        <v>61</v>
      </c>
      <c r="K34" s="2"/>
      <c r="L34" s="4"/>
      <c r="M34" s="4"/>
      <c r="N34" s="4"/>
      <c r="O34" s="14"/>
      <c r="P34" s="14"/>
      <c r="Q34" s="2"/>
      <c r="R34" s="2"/>
      <c r="S34" s="2"/>
      <c r="T34" s="4"/>
      <c r="U34" s="16"/>
      <c r="V34" s="16"/>
      <c r="W34" s="18"/>
      <c r="X34" s="231"/>
      <c r="Y34" s="231"/>
      <c r="Z34" s="4"/>
      <c r="AA34" s="4"/>
      <c r="AB34" s="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>
      <c r="A35" s="2"/>
      <c r="B35" s="2"/>
      <c r="C35" s="2"/>
      <c r="D35" s="2"/>
      <c r="E35" s="3"/>
      <c r="F35" s="3"/>
      <c r="G35" s="3"/>
      <c r="H35" s="3"/>
      <c r="I35" s="2"/>
      <c r="J35" s="4"/>
      <c r="K35" s="4"/>
      <c r="L35" s="4"/>
      <c r="M35" s="4"/>
      <c r="N35" s="4"/>
      <c r="O35" s="14"/>
      <c r="P35" s="14"/>
      <c r="Q35" s="2"/>
      <c r="R35" s="2"/>
      <c r="S35" s="2"/>
      <c r="T35" s="4"/>
      <c r="U35" s="16"/>
      <c r="V35" s="16"/>
      <c r="W35" s="18"/>
      <c r="X35" s="20"/>
      <c r="Y35" s="18"/>
      <c r="Z35" s="4"/>
      <c r="AA35" s="4"/>
      <c r="AB35" s="4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>
      <c r="A36" s="2"/>
      <c r="B36" s="2"/>
      <c r="C36" s="2"/>
      <c r="D36" s="2"/>
      <c r="E36" s="3"/>
      <c r="F36" s="3"/>
      <c r="G36" s="3"/>
      <c r="H36" s="3"/>
      <c r="I36" s="2"/>
      <c r="J36" s="4"/>
      <c r="K36" s="4"/>
      <c r="L36" s="4"/>
      <c r="M36" s="4"/>
      <c r="N36" s="4"/>
      <c r="O36" s="14"/>
      <c r="P36" s="14"/>
      <c r="Q36" s="2"/>
      <c r="R36" s="2"/>
      <c r="S36" s="2"/>
      <c r="T36" s="4"/>
      <c r="U36" s="16"/>
      <c r="V36" s="16"/>
      <c r="W36" s="18"/>
      <c r="X36" s="20"/>
      <c r="Y36" s="18"/>
      <c r="Z36" s="4"/>
      <c r="AA36" s="4"/>
      <c r="AB36" s="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>
      <c r="A37" s="2"/>
      <c r="B37" s="2"/>
      <c r="C37" s="2"/>
      <c r="D37" s="2"/>
      <c r="E37" s="3"/>
      <c r="F37" s="3"/>
      <c r="G37" s="3"/>
      <c r="H37" s="3"/>
      <c r="I37" s="2"/>
      <c r="J37" s="4"/>
      <c r="K37" s="4"/>
      <c r="L37" s="4"/>
      <c r="M37" s="4"/>
      <c r="N37" s="4"/>
      <c r="O37" s="14"/>
      <c r="P37" s="14"/>
      <c r="Q37" s="2"/>
      <c r="R37" s="2"/>
      <c r="S37" s="2"/>
      <c r="T37" s="4"/>
      <c r="U37" s="16"/>
      <c r="V37" s="16"/>
      <c r="W37" s="18"/>
      <c r="X37" s="20"/>
      <c r="Y37" s="18"/>
      <c r="Z37" s="4"/>
      <c r="AA37" s="4"/>
      <c r="AB37" s="4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>
      <c r="A38" s="2"/>
      <c r="B38" s="2"/>
      <c r="C38" s="2"/>
      <c r="D38" s="2"/>
      <c r="E38" s="3"/>
      <c r="F38" s="3"/>
      <c r="G38" s="3"/>
      <c r="H38" s="3"/>
      <c r="I38" s="2"/>
      <c r="J38" s="4"/>
      <c r="K38" s="4"/>
      <c r="L38" s="4"/>
      <c r="M38" s="4"/>
      <c r="N38" s="4"/>
      <c r="O38" s="14"/>
      <c r="P38" s="14"/>
      <c r="Q38" s="2"/>
      <c r="R38" s="2"/>
      <c r="S38" s="2"/>
      <c r="T38" s="4"/>
      <c r="U38" s="16"/>
      <c r="V38" s="16"/>
      <c r="W38" s="18"/>
      <c r="X38" s="20"/>
      <c r="Y38" s="18"/>
      <c r="Z38" s="4"/>
      <c r="AA38" s="4"/>
      <c r="AB38" s="4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>
      <c r="A39" s="2"/>
      <c r="B39" s="2"/>
      <c r="C39" s="2"/>
      <c r="D39" s="2"/>
      <c r="E39" s="3"/>
      <c r="F39" s="3"/>
      <c r="G39" s="3"/>
      <c r="H39" s="3"/>
      <c r="I39" s="2"/>
      <c r="J39" s="4"/>
      <c r="K39" s="4"/>
      <c r="L39" s="4"/>
      <c r="M39" s="4"/>
      <c r="N39" s="4"/>
      <c r="O39" s="14"/>
      <c r="P39" s="14"/>
      <c r="Q39" s="2"/>
      <c r="R39" s="2"/>
      <c r="S39" s="2"/>
      <c r="T39" s="4"/>
      <c r="U39" s="16"/>
      <c r="V39" s="16"/>
      <c r="W39" s="18"/>
      <c r="X39" s="20"/>
      <c r="Y39" s="18"/>
      <c r="Z39" s="4"/>
      <c r="AA39" s="4"/>
      <c r="AB39" s="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>
      <c r="A40" s="2"/>
      <c r="B40" s="2"/>
      <c r="C40" s="2"/>
      <c r="D40" s="2"/>
      <c r="E40" s="3"/>
      <c r="F40" s="3"/>
      <c r="G40" s="3"/>
      <c r="H40" s="3"/>
      <c r="I40" s="2"/>
      <c r="J40" s="4"/>
      <c r="K40" s="4"/>
      <c r="L40" s="4"/>
      <c r="M40" s="4"/>
      <c r="N40" s="4"/>
      <c r="O40" s="14"/>
      <c r="P40" s="14"/>
      <c r="Q40" s="2"/>
      <c r="R40" s="2"/>
      <c r="S40" s="2"/>
      <c r="T40" s="4"/>
      <c r="U40" s="16"/>
      <c r="V40" s="16"/>
      <c r="W40" s="18"/>
      <c r="X40" s="20"/>
      <c r="Y40" s="18"/>
      <c r="Z40" s="4"/>
      <c r="AA40" s="4"/>
      <c r="AB40" s="4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>
      <c r="A41" s="2"/>
      <c r="B41" s="2"/>
      <c r="C41" s="2"/>
      <c r="D41" s="2"/>
      <c r="E41" s="3"/>
      <c r="F41" s="3"/>
      <c r="G41" s="3"/>
      <c r="H41" s="3"/>
      <c r="I41" s="2"/>
      <c r="J41" s="4"/>
      <c r="K41" s="4"/>
      <c r="L41" s="4"/>
      <c r="M41" s="4"/>
      <c r="N41" s="4"/>
      <c r="O41" s="14"/>
      <c r="P41" s="14"/>
      <c r="Q41" s="2"/>
      <c r="R41" s="2"/>
      <c r="S41" s="2"/>
      <c r="T41" s="4"/>
      <c r="U41" s="16"/>
      <c r="V41" s="16"/>
      <c r="W41" s="18"/>
      <c r="X41" s="20"/>
      <c r="Y41" s="18"/>
      <c r="Z41" s="4"/>
      <c r="AA41" s="4"/>
      <c r="AB41" s="4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>
      <c r="A42" s="2"/>
      <c r="B42" s="2"/>
      <c r="C42" s="2"/>
      <c r="D42" s="2"/>
      <c r="E42" s="3"/>
      <c r="F42" s="3"/>
      <c r="G42" s="3"/>
      <c r="H42" s="3"/>
      <c r="I42" s="2"/>
      <c r="J42" s="4"/>
      <c r="K42" s="4"/>
      <c r="L42" s="4"/>
      <c r="M42" s="4"/>
      <c r="N42" s="4"/>
      <c r="O42" s="14"/>
      <c r="P42" s="14"/>
      <c r="Q42" s="2"/>
      <c r="R42" s="2"/>
      <c r="S42" s="2"/>
      <c r="T42" s="4"/>
      <c r="U42" s="16"/>
      <c r="V42" s="16"/>
      <c r="W42" s="18"/>
      <c r="X42" s="20"/>
      <c r="Y42" s="18"/>
      <c r="Z42" s="4"/>
      <c r="AA42" s="4"/>
      <c r="AB42" s="4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>
      <c r="A43" s="2"/>
      <c r="B43" s="2"/>
      <c r="C43" s="2"/>
      <c r="D43" s="2"/>
      <c r="E43" s="3"/>
      <c r="F43" s="3"/>
      <c r="G43" s="3"/>
      <c r="H43" s="3"/>
      <c r="I43" s="2"/>
      <c r="J43" s="4"/>
      <c r="K43" s="4"/>
      <c r="L43" s="4"/>
      <c r="M43" s="4"/>
      <c r="N43" s="4"/>
      <c r="O43" s="14"/>
      <c r="P43" s="14"/>
      <c r="Q43" s="2"/>
      <c r="R43" s="2"/>
      <c r="S43" s="2"/>
      <c r="T43" s="4"/>
      <c r="U43" s="16"/>
      <c r="V43" s="16"/>
      <c r="W43" s="18"/>
      <c r="X43" s="20"/>
      <c r="Y43" s="18"/>
      <c r="Z43" s="4"/>
      <c r="AA43" s="4"/>
      <c r="AB43" s="4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>
      <c r="A44" s="2"/>
      <c r="B44" s="2"/>
      <c r="C44" s="2"/>
      <c r="D44" s="2"/>
      <c r="E44" s="3"/>
      <c r="F44" s="3"/>
      <c r="G44" s="3"/>
      <c r="H44" s="3"/>
      <c r="I44" s="2"/>
      <c r="J44" s="4"/>
      <c r="K44" s="4"/>
      <c r="L44" s="4"/>
      <c r="M44" s="4"/>
      <c r="N44" s="4"/>
      <c r="O44" s="14"/>
      <c r="P44" s="14"/>
      <c r="Q44" s="2"/>
      <c r="R44" s="2"/>
      <c r="S44" s="2"/>
      <c r="T44" s="4"/>
      <c r="U44" s="16"/>
      <c r="V44" s="16"/>
      <c r="W44" s="18"/>
      <c r="X44" s="20"/>
      <c r="Y44" s="18"/>
      <c r="Z44" s="4"/>
      <c r="AA44" s="4"/>
      <c r="AB44" s="4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>
      <c r="A45" s="2"/>
      <c r="B45" s="2"/>
      <c r="C45" s="2"/>
      <c r="D45" s="2"/>
      <c r="E45" s="3"/>
      <c r="F45" s="3"/>
      <c r="G45" s="3"/>
      <c r="H45" s="3"/>
      <c r="I45" s="2"/>
      <c r="J45" s="4"/>
      <c r="K45" s="4"/>
      <c r="L45" s="4"/>
      <c r="M45" s="4"/>
      <c r="N45" s="4"/>
      <c r="O45" s="14"/>
      <c r="P45" s="14"/>
      <c r="Q45" s="2"/>
      <c r="R45" s="2"/>
      <c r="S45" s="2"/>
      <c r="T45" s="4"/>
      <c r="U45" s="16"/>
      <c r="V45" s="16"/>
      <c r="W45" s="18"/>
      <c r="X45" s="20"/>
      <c r="Y45" s="18"/>
      <c r="Z45" s="4"/>
      <c r="AA45" s="4"/>
      <c r="AB45" s="4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>
      <c r="A46" s="2"/>
      <c r="B46" s="2"/>
      <c r="C46" s="2"/>
      <c r="D46" s="2"/>
      <c r="E46" s="3"/>
      <c r="F46" s="3"/>
      <c r="G46" s="3"/>
      <c r="H46" s="3"/>
      <c r="I46" s="2"/>
      <c r="J46" s="4"/>
      <c r="K46" s="4"/>
      <c r="L46" s="4"/>
      <c r="M46" s="4"/>
      <c r="N46" s="4"/>
      <c r="O46" s="14"/>
      <c r="P46" s="14"/>
      <c r="Q46" s="2"/>
      <c r="R46" s="2"/>
      <c r="S46" s="2"/>
      <c r="T46" s="4"/>
      <c r="U46" s="16"/>
      <c r="V46" s="16"/>
      <c r="W46" s="18"/>
      <c r="X46" s="20"/>
      <c r="Y46" s="18"/>
      <c r="Z46" s="4"/>
      <c r="AA46" s="4"/>
      <c r="AB46" s="4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>
      <c r="A47" s="2"/>
      <c r="B47" s="2"/>
      <c r="C47" s="2"/>
      <c r="D47" s="2"/>
      <c r="E47" s="3"/>
      <c r="F47" s="3"/>
      <c r="G47" s="3"/>
      <c r="H47" s="3"/>
      <c r="I47" s="2"/>
      <c r="J47" s="4"/>
      <c r="K47" s="4"/>
      <c r="L47" s="4"/>
      <c r="M47" s="4"/>
      <c r="N47" s="4"/>
      <c r="O47" s="14"/>
      <c r="P47" s="14"/>
      <c r="Q47" s="2"/>
      <c r="R47" s="2"/>
      <c r="S47" s="2"/>
      <c r="T47" s="4"/>
      <c r="U47" s="16"/>
      <c r="V47" s="16"/>
      <c r="W47" s="18"/>
      <c r="X47" s="20"/>
      <c r="Y47" s="18"/>
      <c r="Z47" s="4"/>
      <c r="AA47" s="4"/>
      <c r="AB47" s="4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>
      <c r="A48" s="2"/>
      <c r="B48" s="2"/>
      <c r="C48" s="2"/>
      <c r="D48" s="2"/>
      <c r="E48" s="3"/>
      <c r="F48" s="3"/>
      <c r="G48" s="3"/>
      <c r="H48" s="3"/>
      <c r="I48" s="2"/>
      <c r="J48" s="4"/>
      <c r="K48" s="4"/>
      <c r="L48" s="4"/>
      <c r="M48" s="4"/>
      <c r="N48" s="4"/>
      <c r="O48" s="14"/>
      <c r="P48" s="14"/>
      <c r="Q48" s="2"/>
      <c r="R48" s="2"/>
      <c r="S48" s="2"/>
      <c r="T48" s="4"/>
      <c r="U48" s="16"/>
      <c r="V48" s="16"/>
      <c r="W48" s="18"/>
      <c r="X48" s="20"/>
      <c r="Y48" s="18"/>
      <c r="Z48" s="4"/>
      <c r="AA48" s="4"/>
      <c r="AB48" s="4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5:1024" s="6" customFormat="1">
      <c r="E49" s="3"/>
      <c r="F49" s="7"/>
      <c r="G49" s="7"/>
      <c r="H49" s="7"/>
      <c r="J49" s="8"/>
      <c r="K49" s="8"/>
      <c r="L49" s="8"/>
      <c r="M49" s="8"/>
      <c r="N49" s="8"/>
      <c r="O49" s="21"/>
      <c r="P49" s="21"/>
      <c r="T49" s="8"/>
      <c r="U49" s="22"/>
      <c r="V49" s="22"/>
      <c r="W49" s="23"/>
      <c r="X49" s="24"/>
      <c r="Y49" s="23"/>
      <c r="Z49" s="8"/>
      <c r="AA49" s="8"/>
      <c r="AB49" s="8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6" customFormat="1">
      <c r="E50" s="3"/>
      <c r="F50" s="7"/>
      <c r="G50" s="7"/>
      <c r="H50" s="7"/>
      <c r="J50" s="8"/>
      <c r="K50" s="8"/>
      <c r="L50" s="8"/>
      <c r="M50" s="8"/>
      <c r="N50" s="8"/>
      <c r="O50" s="21"/>
      <c r="P50" s="21"/>
      <c r="T50" s="8"/>
      <c r="U50" s="22"/>
      <c r="V50" s="22"/>
      <c r="W50" s="23"/>
      <c r="X50" s="24"/>
      <c r="Y50" s="23"/>
      <c r="Z50" s="8"/>
      <c r="AA50" s="8"/>
      <c r="AB50" s="8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6" customFormat="1">
      <c r="E51" s="3"/>
      <c r="F51" s="7"/>
      <c r="G51" s="7"/>
      <c r="H51" s="7"/>
      <c r="J51" s="8"/>
      <c r="K51" s="8"/>
      <c r="L51" s="8"/>
      <c r="M51" s="8"/>
      <c r="N51" s="8"/>
      <c r="O51" s="21"/>
      <c r="P51" s="21"/>
      <c r="T51" s="8"/>
      <c r="U51" s="22"/>
      <c r="V51" s="22"/>
      <c r="W51" s="23"/>
      <c r="X51" s="24"/>
      <c r="Y51" s="23"/>
      <c r="Z51" s="8"/>
      <c r="AA51" s="8"/>
      <c r="AB51" s="8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6" customFormat="1">
      <c r="E52" s="3"/>
      <c r="F52" s="7"/>
      <c r="G52" s="7"/>
      <c r="H52" s="7"/>
      <c r="J52" s="8"/>
      <c r="K52" s="8"/>
      <c r="L52" s="8"/>
      <c r="M52" s="8"/>
      <c r="N52" s="8"/>
      <c r="O52" s="21"/>
      <c r="P52" s="21"/>
      <c r="T52" s="8"/>
      <c r="U52" s="22"/>
      <c r="V52" s="22"/>
      <c r="W52" s="23"/>
      <c r="X52" s="24"/>
      <c r="Y52" s="23"/>
      <c r="Z52" s="8"/>
      <c r="AA52" s="8"/>
      <c r="AB52" s="8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6" customFormat="1">
      <c r="E53" s="3"/>
      <c r="F53" s="7"/>
      <c r="G53" s="7"/>
      <c r="H53" s="7"/>
      <c r="J53" s="8"/>
      <c r="K53" s="8"/>
      <c r="L53" s="8"/>
      <c r="M53" s="8"/>
      <c r="N53" s="8"/>
      <c r="O53" s="21"/>
      <c r="P53" s="21"/>
      <c r="T53" s="8"/>
      <c r="U53" s="22"/>
      <c r="V53" s="22"/>
      <c r="W53" s="23"/>
      <c r="X53" s="24"/>
      <c r="Y53" s="23"/>
      <c r="Z53" s="8"/>
      <c r="AA53" s="8"/>
      <c r="AB53" s="8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6" customFormat="1">
      <c r="E54" s="3"/>
      <c r="F54" s="7"/>
      <c r="G54" s="7"/>
      <c r="H54" s="7"/>
      <c r="J54" s="8"/>
      <c r="K54" s="8"/>
      <c r="L54" s="8"/>
      <c r="M54" s="8"/>
      <c r="N54" s="8"/>
      <c r="O54" s="21"/>
      <c r="P54" s="21"/>
      <c r="T54" s="8"/>
      <c r="U54" s="22"/>
      <c r="V54" s="22"/>
      <c r="W54" s="23"/>
      <c r="X54" s="24"/>
      <c r="Y54" s="23"/>
      <c r="Z54" s="8"/>
      <c r="AA54" s="8"/>
      <c r="AB54" s="8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6" customFormat="1">
      <c r="E55" s="3"/>
      <c r="F55" s="7"/>
      <c r="G55" s="7"/>
      <c r="H55" s="7"/>
      <c r="J55" s="8"/>
      <c r="K55" s="8"/>
      <c r="L55" s="8"/>
      <c r="M55" s="8"/>
      <c r="N55" s="8"/>
      <c r="O55" s="21"/>
      <c r="P55" s="21"/>
      <c r="T55" s="8"/>
      <c r="U55" s="22"/>
      <c r="V55" s="22"/>
      <c r="W55" s="23"/>
      <c r="X55" s="24"/>
      <c r="Y55" s="23"/>
      <c r="Z55" s="8"/>
      <c r="AA55" s="8"/>
      <c r="AB55" s="8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6" customFormat="1">
      <c r="E56" s="3"/>
      <c r="F56" s="7"/>
      <c r="G56" s="7"/>
      <c r="H56" s="7"/>
      <c r="J56" s="8"/>
      <c r="K56" s="8"/>
      <c r="L56" s="8"/>
      <c r="M56" s="8"/>
      <c r="N56" s="8"/>
      <c r="O56" s="21"/>
      <c r="P56" s="21"/>
      <c r="T56" s="8"/>
      <c r="U56" s="22"/>
      <c r="V56" s="22"/>
      <c r="W56" s="23"/>
      <c r="X56" s="23"/>
      <c r="Y56" s="23"/>
      <c r="Z56" s="8"/>
      <c r="AA56" s="8"/>
      <c r="AB56" s="8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6" customFormat="1">
      <c r="E57" s="3"/>
      <c r="F57" s="7"/>
      <c r="G57" s="7"/>
      <c r="H57" s="7"/>
      <c r="J57" s="8"/>
      <c r="K57" s="8"/>
      <c r="L57" s="8"/>
      <c r="M57" s="8"/>
      <c r="N57" s="8"/>
      <c r="O57" s="21"/>
      <c r="P57" s="21"/>
      <c r="T57" s="8"/>
      <c r="U57" s="22"/>
      <c r="V57" s="22"/>
      <c r="W57" s="23"/>
      <c r="X57" s="23"/>
      <c r="Y57" s="23"/>
      <c r="Z57" s="8"/>
      <c r="AA57" s="8"/>
      <c r="AB57" s="8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6" customFormat="1">
      <c r="E58" s="3"/>
      <c r="F58" s="7"/>
      <c r="G58" s="7"/>
      <c r="H58" s="7"/>
      <c r="J58" s="8"/>
      <c r="K58" s="8"/>
      <c r="L58" s="8"/>
      <c r="M58" s="8"/>
      <c r="N58" s="8"/>
      <c r="O58" s="21"/>
      <c r="P58" s="21"/>
      <c r="T58" s="8"/>
      <c r="U58" s="22"/>
      <c r="V58" s="22"/>
      <c r="W58" s="23"/>
      <c r="X58" s="23"/>
      <c r="Y58" s="23"/>
      <c r="Z58" s="8"/>
      <c r="AA58" s="8"/>
      <c r="AB58" s="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6" customFormat="1">
      <c r="E59" s="3"/>
      <c r="F59" s="7"/>
      <c r="G59" s="7"/>
      <c r="H59" s="7"/>
      <c r="J59" s="8"/>
      <c r="K59" s="8"/>
      <c r="L59" s="8"/>
      <c r="M59" s="8"/>
      <c r="N59" s="8"/>
      <c r="O59" s="21"/>
      <c r="P59" s="21"/>
      <c r="T59" s="8"/>
      <c r="U59" s="22"/>
      <c r="V59" s="22"/>
      <c r="W59" s="23"/>
      <c r="X59" s="23"/>
      <c r="Y59" s="23"/>
      <c r="Z59" s="8"/>
      <c r="AA59" s="8"/>
      <c r="AB59" s="8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6" customFormat="1">
      <c r="E60" s="3"/>
      <c r="F60" s="7"/>
      <c r="G60" s="7"/>
      <c r="H60" s="7"/>
      <c r="J60" s="8"/>
      <c r="K60" s="8"/>
      <c r="L60" s="8"/>
      <c r="M60" s="8"/>
      <c r="N60" s="8"/>
      <c r="O60" s="21"/>
      <c r="P60" s="21"/>
      <c r="T60" s="8"/>
      <c r="U60" s="22"/>
      <c r="V60" s="22"/>
      <c r="W60" s="23"/>
      <c r="X60" s="23"/>
      <c r="Y60" s="23"/>
      <c r="Z60" s="8"/>
      <c r="AA60" s="8"/>
      <c r="AB60" s="8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6" customFormat="1">
      <c r="E61" s="3"/>
      <c r="F61" s="7"/>
      <c r="G61" s="7"/>
      <c r="H61" s="7"/>
      <c r="J61" s="8"/>
      <c r="K61" s="8"/>
      <c r="L61" s="8"/>
      <c r="M61" s="8"/>
      <c r="N61" s="8"/>
      <c r="O61" s="21"/>
      <c r="P61" s="21"/>
      <c r="T61" s="8"/>
      <c r="U61" s="22"/>
      <c r="V61" s="22"/>
      <c r="W61" s="23"/>
      <c r="X61" s="23"/>
      <c r="Y61" s="23"/>
      <c r="Z61" s="8"/>
      <c r="AA61" s="8"/>
      <c r="AB61" s="8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6" customFormat="1">
      <c r="E62" s="2"/>
      <c r="J62" s="8"/>
      <c r="K62" s="8"/>
      <c r="L62" s="8"/>
      <c r="M62" s="8"/>
      <c r="N62" s="8"/>
      <c r="O62" s="21"/>
      <c r="P62" s="21"/>
      <c r="T62" s="8"/>
      <c r="U62" s="22"/>
      <c r="V62" s="22"/>
      <c r="W62" s="23"/>
      <c r="X62" s="23"/>
      <c r="Y62" s="23"/>
      <c r="Z62" s="8"/>
      <c r="AA62" s="8"/>
      <c r="AB62" s="8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6" customFormat="1">
      <c r="E63" s="2"/>
      <c r="J63" s="8"/>
      <c r="K63" s="8"/>
      <c r="L63" s="8"/>
      <c r="M63" s="8"/>
      <c r="N63" s="8"/>
      <c r="O63" s="21"/>
      <c r="P63" s="21"/>
      <c r="T63" s="8"/>
      <c r="U63" s="22"/>
      <c r="V63" s="22"/>
      <c r="W63" s="23"/>
      <c r="X63" s="23"/>
      <c r="Y63" s="23"/>
      <c r="Z63" s="8"/>
      <c r="AA63" s="8"/>
      <c r="AB63" s="8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6" customFormat="1">
      <c r="E64" s="2"/>
      <c r="J64" s="8"/>
      <c r="K64" s="8"/>
      <c r="L64" s="8"/>
      <c r="M64" s="8"/>
      <c r="N64" s="8"/>
      <c r="O64" s="21"/>
      <c r="P64" s="21"/>
      <c r="T64" s="8"/>
      <c r="U64" s="22"/>
      <c r="V64" s="22"/>
      <c r="W64" s="23"/>
      <c r="X64" s="23"/>
      <c r="Y64" s="23"/>
      <c r="Z64" s="8"/>
      <c r="AA64" s="8"/>
      <c r="AB64" s="8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6" customFormat="1">
      <c r="E65" s="2"/>
      <c r="J65" s="8"/>
      <c r="K65" s="8"/>
      <c r="L65" s="8"/>
      <c r="M65" s="8"/>
      <c r="N65" s="8"/>
      <c r="O65" s="21"/>
      <c r="P65" s="21"/>
      <c r="T65" s="8"/>
      <c r="U65" s="22"/>
      <c r="V65" s="22"/>
      <c r="W65" s="23"/>
      <c r="X65" s="23"/>
      <c r="Y65" s="23"/>
      <c r="Z65" s="8"/>
      <c r="AA65" s="8"/>
      <c r="AB65" s="8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6" customFormat="1">
      <c r="E66" s="2"/>
      <c r="J66" s="8"/>
      <c r="K66" s="8"/>
      <c r="L66" s="8"/>
      <c r="M66" s="8"/>
      <c r="N66" s="8"/>
      <c r="O66" s="21"/>
      <c r="P66" s="21"/>
      <c r="T66" s="8"/>
      <c r="U66" s="22"/>
      <c r="V66" s="22"/>
      <c r="W66" s="23"/>
      <c r="X66" s="23"/>
      <c r="Y66" s="23"/>
      <c r="Z66" s="8"/>
      <c r="AA66" s="8"/>
      <c r="AB66" s="8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6" customFormat="1">
      <c r="E67" s="2"/>
      <c r="J67" s="8"/>
      <c r="K67" s="8"/>
      <c r="L67" s="8"/>
      <c r="M67" s="8"/>
      <c r="N67" s="8"/>
      <c r="O67" s="21"/>
      <c r="P67" s="21"/>
      <c r="T67" s="8"/>
      <c r="U67" s="22"/>
      <c r="V67" s="22"/>
      <c r="W67" s="23"/>
      <c r="X67" s="23"/>
      <c r="Y67" s="23"/>
      <c r="Z67" s="8"/>
      <c r="AA67" s="8"/>
      <c r="AB67" s="8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6" customFormat="1">
      <c r="E68" s="2"/>
      <c r="J68" s="8"/>
      <c r="K68" s="8"/>
      <c r="L68" s="8"/>
      <c r="M68" s="8"/>
      <c r="N68" s="8"/>
      <c r="O68" s="21"/>
      <c r="P68" s="21"/>
      <c r="T68" s="8"/>
      <c r="U68" s="22"/>
      <c r="V68" s="22"/>
      <c r="W68" s="23"/>
      <c r="X68" s="23"/>
      <c r="Y68" s="23"/>
      <c r="Z68" s="8"/>
      <c r="AA68" s="8"/>
      <c r="AB68" s="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6" customFormat="1">
      <c r="E69" s="2"/>
      <c r="J69" s="8"/>
      <c r="K69" s="8"/>
      <c r="L69" s="8"/>
      <c r="M69" s="8"/>
      <c r="N69" s="8"/>
      <c r="O69" s="21"/>
      <c r="P69" s="21"/>
      <c r="T69" s="8"/>
      <c r="U69" s="22"/>
      <c r="V69" s="22"/>
      <c r="W69" s="23"/>
      <c r="X69" s="23"/>
      <c r="Y69" s="23"/>
      <c r="Z69" s="8"/>
      <c r="AA69" s="8"/>
      <c r="AB69" s="8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6" customFormat="1">
      <c r="E70" s="2"/>
      <c r="J70" s="8"/>
      <c r="K70" s="8"/>
      <c r="L70" s="8"/>
      <c r="M70" s="8"/>
      <c r="N70" s="8"/>
      <c r="O70" s="21"/>
      <c r="P70" s="21"/>
      <c r="T70" s="8"/>
      <c r="U70" s="22"/>
      <c r="V70" s="22"/>
      <c r="W70" s="23"/>
      <c r="X70" s="23"/>
      <c r="Y70" s="23"/>
      <c r="Z70" s="8"/>
      <c r="AA70" s="8"/>
      <c r="AB70" s="8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6" customFormat="1">
      <c r="J71" s="8"/>
      <c r="K71" s="8"/>
      <c r="L71" s="8"/>
      <c r="M71" s="8"/>
      <c r="N71" s="8"/>
      <c r="O71" s="21"/>
      <c r="P71" s="21"/>
      <c r="T71" s="8"/>
      <c r="U71" s="22"/>
      <c r="V71" s="22"/>
      <c r="W71" s="23"/>
      <c r="X71" s="23"/>
      <c r="Y71" s="23"/>
      <c r="Z71" s="8"/>
      <c r="AA71" s="8"/>
      <c r="AB71" s="8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6" customFormat="1">
      <c r="J72" s="8"/>
      <c r="K72" s="8"/>
      <c r="L72" s="8"/>
      <c r="M72" s="8"/>
      <c r="N72" s="8"/>
      <c r="O72" s="21"/>
      <c r="P72" s="21"/>
      <c r="T72" s="8"/>
      <c r="U72" s="22"/>
      <c r="V72" s="22"/>
      <c r="W72" s="23"/>
      <c r="X72" s="23"/>
      <c r="Y72" s="23"/>
      <c r="Z72" s="8"/>
      <c r="AA72" s="8"/>
      <c r="AB72" s="8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6" customFormat="1">
      <c r="J73" s="8"/>
      <c r="K73" s="8"/>
      <c r="L73" s="8"/>
      <c r="M73" s="8"/>
      <c r="N73" s="8"/>
      <c r="O73" s="21"/>
      <c r="P73" s="21"/>
      <c r="T73" s="8"/>
      <c r="U73" s="22"/>
      <c r="V73" s="22"/>
      <c r="W73" s="23"/>
      <c r="X73" s="23"/>
      <c r="Y73" s="23"/>
      <c r="Z73" s="8"/>
      <c r="AA73" s="8"/>
      <c r="AB73" s="8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6" customFormat="1">
      <c r="J74" s="8"/>
      <c r="K74" s="8"/>
      <c r="L74" s="8"/>
      <c r="M74" s="8"/>
      <c r="N74" s="8"/>
      <c r="O74" s="21"/>
      <c r="P74" s="21"/>
      <c r="T74" s="8"/>
      <c r="U74" s="22"/>
      <c r="V74" s="22"/>
      <c r="W74" s="23"/>
      <c r="X74" s="23"/>
      <c r="Y74" s="23"/>
      <c r="Z74" s="8"/>
      <c r="AA74" s="8"/>
      <c r="AB74" s="8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6" customFormat="1">
      <c r="J75" s="8"/>
      <c r="K75" s="8"/>
      <c r="L75" s="8"/>
      <c r="M75" s="8"/>
      <c r="N75" s="8"/>
      <c r="O75" s="21"/>
      <c r="P75" s="21"/>
      <c r="T75" s="8"/>
      <c r="U75" s="22"/>
      <c r="V75" s="22"/>
      <c r="W75" s="23"/>
      <c r="X75" s="23"/>
      <c r="Y75" s="23"/>
      <c r="Z75" s="8"/>
      <c r="AA75" s="8"/>
      <c r="AB75" s="8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6" customFormat="1">
      <c r="J76" s="8"/>
      <c r="K76" s="8"/>
      <c r="L76" s="8"/>
      <c r="M76" s="8"/>
      <c r="N76" s="8"/>
      <c r="O76" s="21"/>
      <c r="P76" s="21"/>
      <c r="T76" s="8"/>
      <c r="U76" s="22"/>
      <c r="V76" s="22"/>
      <c r="W76" s="23"/>
      <c r="X76" s="23"/>
      <c r="Y76" s="23"/>
      <c r="Z76" s="8"/>
      <c r="AA76" s="8"/>
      <c r="AB76" s="8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6" customFormat="1">
      <c r="J77" s="8"/>
      <c r="K77" s="8"/>
      <c r="L77" s="8"/>
      <c r="M77" s="8"/>
      <c r="N77" s="8"/>
      <c r="O77" s="21"/>
      <c r="P77" s="21"/>
      <c r="T77" s="8"/>
      <c r="U77" s="22"/>
      <c r="V77" s="22"/>
      <c r="W77" s="23"/>
      <c r="X77" s="23"/>
      <c r="Y77" s="23"/>
      <c r="Z77" s="8"/>
      <c r="AA77" s="8"/>
      <c r="AB77" s="8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6" customFormat="1">
      <c r="J78" s="8"/>
      <c r="K78" s="8"/>
      <c r="L78" s="8"/>
      <c r="M78" s="8"/>
      <c r="N78" s="8"/>
      <c r="O78" s="21"/>
      <c r="P78" s="21"/>
      <c r="T78" s="8"/>
      <c r="U78" s="22"/>
      <c r="V78" s="22"/>
      <c r="W78" s="23"/>
      <c r="X78" s="23"/>
      <c r="Y78" s="23"/>
      <c r="Z78" s="8"/>
      <c r="AA78" s="8"/>
      <c r="AB78" s="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6" customFormat="1">
      <c r="J79" s="8"/>
      <c r="K79" s="8"/>
      <c r="L79" s="8"/>
      <c r="M79" s="8"/>
      <c r="N79" s="8"/>
      <c r="O79" s="21"/>
      <c r="P79" s="21"/>
      <c r="T79" s="8"/>
      <c r="U79" s="22"/>
      <c r="V79" s="22"/>
      <c r="W79" s="23"/>
      <c r="X79" s="23"/>
      <c r="Y79" s="23"/>
      <c r="Z79" s="8"/>
      <c r="AA79" s="8"/>
      <c r="AB79" s="8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6" customFormat="1">
      <c r="J80" s="8"/>
      <c r="K80" s="8"/>
      <c r="L80" s="8"/>
      <c r="M80" s="8"/>
      <c r="N80" s="8"/>
      <c r="O80" s="21"/>
      <c r="P80" s="21"/>
      <c r="T80" s="8"/>
      <c r="U80" s="22"/>
      <c r="V80" s="22"/>
      <c r="W80" s="23"/>
      <c r="X80" s="23"/>
      <c r="Y80" s="23"/>
      <c r="Z80" s="8"/>
      <c r="AA80" s="8"/>
      <c r="AB80" s="8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6" customFormat="1">
      <c r="J81" s="8"/>
      <c r="K81" s="8"/>
      <c r="L81" s="8"/>
      <c r="M81" s="8"/>
      <c r="N81" s="8"/>
      <c r="O81" s="21"/>
      <c r="P81" s="21"/>
      <c r="T81" s="8"/>
      <c r="U81" s="22"/>
      <c r="V81" s="22"/>
      <c r="W81" s="23"/>
      <c r="X81" s="23"/>
      <c r="Y81" s="23"/>
      <c r="Z81" s="8"/>
      <c r="AA81" s="8"/>
      <c r="AB81" s="8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6" customFormat="1">
      <c r="J82" s="8"/>
      <c r="K82" s="8"/>
      <c r="L82" s="8"/>
      <c r="M82" s="8"/>
      <c r="N82" s="8"/>
      <c r="O82" s="21"/>
      <c r="P82" s="21"/>
      <c r="T82" s="8"/>
      <c r="U82" s="22"/>
      <c r="V82" s="22"/>
      <c r="W82" s="23"/>
      <c r="X82" s="23"/>
      <c r="Y82" s="23"/>
      <c r="Z82" s="8"/>
      <c r="AA82" s="8"/>
      <c r="AB82" s="8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6" customFormat="1">
      <c r="J83" s="8"/>
      <c r="K83" s="8"/>
      <c r="L83" s="8"/>
      <c r="M83" s="8"/>
      <c r="N83" s="8"/>
      <c r="O83" s="21"/>
      <c r="P83" s="21"/>
      <c r="T83" s="8"/>
      <c r="U83" s="22"/>
      <c r="V83" s="22"/>
      <c r="W83" s="23"/>
      <c r="X83" s="23"/>
      <c r="Y83" s="23"/>
      <c r="Z83" s="8"/>
      <c r="AA83" s="8"/>
      <c r="AB83" s="8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6" customFormat="1">
      <c r="J84" s="8"/>
      <c r="K84" s="8"/>
      <c r="L84" s="8"/>
      <c r="M84" s="8"/>
      <c r="N84" s="8"/>
      <c r="O84" s="21"/>
      <c r="P84" s="21"/>
      <c r="T84" s="8"/>
      <c r="U84" s="22"/>
      <c r="V84" s="22"/>
      <c r="W84" s="23"/>
      <c r="X84" s="23"/>
      <c r="Y84" s="23"/>
      <c r="Z84" s="8"/>
      <c r="AA84" s="8"/>
      <c r="AB84" s="8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6" customFormat="1">
      <c r="J85" s="8"/>
      <c r="K85" s="8"/>
      <c r="L85" s="8"/>
      <c r="M85" s="8"/>
      <c r="N85" s="8"/>
      <c r="O85" s="21"/>
      <c r="P85" s="21"/>
      <c r="T85" s="8"/>
      <c r="U85" s="22"/>
      <c r="V85" s="22"/>
      <c r="W85" s="23"/>
      <c r="X85" s="23"/>
      <c r="Y85" s="23"/>
      <c r="Z85" s="8"/>
      <c r="AA85" s="8"/>
      <c r="AB85" s="8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6" customFormat="1">
      <c r="J86" s="8"/>
      <c r="K86" s="8"/>
      <c r="L86" s="8"/>
      <c r="M86" s="8"/>
      <c r="N86" s="8"/>
      <c r="O86" s="21"/>
      <c r="P86" s="21"/>
      <c r="T86" s="8"/>
      <c r="U86" s="22"/>
      <c r="V86" s="22"/>
      <c r="W86" s="23"/>
      <c r="X86" s="23"/>
      <c r="Y86" s="23"/>
      <c r="Z86" s="8"/>
      <c r="AA86" s="8"/>
      <c r="AB86" s="8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6" customFormat="1">
      <c r="J87" s="8"/>
      <c r="K87" s="8"/>
      <c r="L87" s="8"/>
      <c r="M87" s="8"/>
      <c r="N87" s="8"/>
      <c r="O87" s="21"/>
      <c r="P87" s="21"/>
      <c r="T87" s="8"/>
      <c r="U87" s="22"/>
      <c r="V87" s="22"/>
      <c r="W87" s="23"/>
      <c r="X87" s="23"/>
      <c r="Y87" s="23"/>
      <c r="Z87" s="8"/>
      <c r="AA87" s="8"/>
      <c r="AB87" s="8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6" customFormat="1">
      <c r="J88" s="8"/>
      <c r="K88" s="8"/>
      <c r="L88" s="8"/>
      <c r="M88" s="8"/>
      <c r="N88" s="8"/>
      <c r="O88" s="21"/>
      <c r="P88" s="21"/>
      <c r="T88" s="8"/>
      <c r="U88" s="22"/>
      <c r="V88" s="22"/>
      <c r="W88" s="23"/>
      <c r="X88" s="23"/>
      <c r="Y88" s="23"/>
      <c r="Z88" s="8"/>
      <c r="AA88" s="8"/>
      <c r="AB88" s="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6" customFormat="1">
      <c r="J89" s="8"/>
      <c r="K89" s="8"/>
      <c r="L89" s="8"/>
      <c r="M89" s="8"/>
      <c r="N89" s="8"/>
      <c r="O89" s="21"/>
      <c r="P89" s="21"/>
      <c r="T89" s="8"/>
      <c r="U89" s="22"/>
      <c r="V89" s="22"/>
      <c r="W89" s="23"/>
      <c r="X89" s="23"/>
      <c r="Y89" s="23"/>
      <c r="Z89" s="8"/>
      <c r="AA89" s="8"/>
      <c r="AB89" s="8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6" customFormat="1">
      <c r="J90" s="8"/>
      <c r="K90" s="8"/>
      <c r="L90" s="8"/>
      <c r="M90" s="8"/>
      <c r="N90" s="8"/>
      <c r="O90" s="21"/>
      <c r="P90" s="21"/>
      <c r="T90" s="8"/>
      <c r="U90" s="22"/>
      <c r="V90" s="22"/>
      <c r="W90" s="23"/>
      <c r="X90" s="23"/>
      <c r="Y90" s="23"/>
      <c r="Z90" s="8"/>
      <c r="AA90" s="8"/>
      <c r="AB90" s="8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6" customFormat="1">
      <c r="J91" s="8"/>
      <c r="K91" s="8"/>
      <c r="L91" s="8"/>
      <c r="M91" s="8"/>
      <c r="N91" s="8"/>
      <c r="O91" s="21"/>
      <c r="P91" s="21"/>
      <c r="T91" s="8"/>
      <c r="U91" s="22"/>
      <c r="V91" s="22"/>
      <c r="W91" s="23"/>
      <c r="X91" s="23"/>
      <c r="Y91" s="23"/>
      <c r="Z91" s="8"/>
      <c r="AA91" s="8"/>
      <c r="AB91" s="8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6" customFormat="1">
      <c r="J92" s="8"/>
      <c r="K92" s="8"/>
      <c r="L92" s="8"/>
      <c r="M92" s="8"/>
      <c r="N92" s="8"/>
      <c r="O92" s="21"/>
      <c r="P92" s="21"/>
      <c r="T92" s="8"/>
      <c r="U92" s="22"/>
      <c r="V92" s="22"/>
      <c r="W92" s="23"/>
      <c r="X92" s="23"/>
      <c r="Y92" s="23"/>
      <c r="Z92" s="8"/>
      <c r="AA92" s="8"/>
      <c r="AB92" s="8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6" customFormat="1">
      <c r="J93" s="8"/>
      <c r="K93" s="8"/>
      <c r="L93" s="8"/>
      <c r="M93" s="8"/>
      <c r="N93" s="8"/>
      <c r="O93" s="21"/>
      <c r="P93" s="21"/>
      <c r="T93" s="8"/>
      <c r="U93" s="22"/>
      <c r="V93" s="22"/>
      <c r="W93" s="23"/>
      <c r="X93" s="23"/>
      <c r="Y93" s="23"/>
      <c r="Z93" s="8"/>
      <c r="AA93" s="8"/>
      <c r="AB93" s="8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6" customFormat="1">
      <c r="J94" s="8"/>
      <c r="K94" s="8"/>
      <c r="L94" s="8"/>
      <c r="M94" s="8"/>
      <c r="N94" s="8"/>
      <c r="O94" s="21"/>
      <c r="P94" s="21"/>
      <c r="T94" s="8"/>
      <c r="U94" s="22"/>
      <c r="V94" s="22"/>
      <c r="W94" s="23"/>
      <c r="X94" s="23"/>
      <c r="Y94" s="23"/>
      <c r="Z94" s="8"/>
      <c r="AA94" s="8"/>
      <c r="AB94" s="8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6" customFormat="1">
      <c r="O95" s="21"/>
      <c r="P95" s="21"/>
      <c r="U95" s="23"/>
      <c r="V95" s="23"/>
      <c r="W95" s="23"/>
      <c r="X95" s="23"/>
      <c r="Y95" s="23"/>
      <c r="Z95" s="8"/>
      <c r="AA95" s="8"/>
      <c r="AB95" s="8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6" customFormat="1">
      <c r="O96" s="21"/>
      <c r="P96" s="21"/>
      <c r="U96" s="23"/>
      <c r="V96" s="23"/>
      <c r="W96" s="23"/>
      <c r="X96" s="23"/>
      <c r="Y96" s="23"/>
      <c r="Z96" s="8"/>
      <c r="AA96" s="8"/>
      <c r="AB96" s="8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6" customFormat="1">
      <c r="O97" s="21"/>
      <c r="P97" s="21"/>
      <c r="U97" s="23"/>
      <c r="V97" s="23"/>
      <c r="W97" s="23"/>
      <c r="X97" s="23"/>
      <c r="Y97" s="23"/>
      <c r="Z97" s="8"/>
      <c r="AA97" s="8"/>
      <c r="AB97" s="8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6" customFormat="1">
      <c r="O98" s="21"/>
      <c r="P98" s="21"/>
      <c r="U98" s="23"/>
      <c r="V98" s="23"/>
      <c r="W98" s="23"/>
      <c r="X98" s="23"/>
      <c r="Y98" s="23"/>
      <c r="Z98" s="8"/>
      <c r="AA98" s="8"/>
      <c r="AB98" s="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6" customFormat="1">
      <c r="O99" s="21"/>
      <c r="P99" s="21"/>
      <c r="U99" s="23"/>
      <c r="V99" s="23"/>
      <c r="W99" s="23"/>
      <c r="X99" s="23"/>
      <c r="Y99" s="23"/>
      <c r="Z99" s="8"/>
      <c r="AA99" s="8"/>
      <c r="AB99" s="8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6" customFormat="1">
      <c r="O100" s="21"/>
      <c r="P100" s="21"/>
      <c r="U100" s="23"/>
      <c r="V100" s="23"/>
      <c r="W100" s="23"/>
      <c r="X100" s="23"/>
      <c r="Y100" s="23"/>
      <c r="Z100" s="8"/>
      <c r="AA100" s="8"/>
      <c r="AB100" s="8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6" customFormat="1">
      <c r="O101" s="21"/>
      <c r="P101" s="21"/>
      <c r="U101" s="23"/>
      <c r="V101" s="23"/>
      <c r="W101" s="23"/>
      <c r="X101" s="23"/>
      <c r="Y101" s="23"/>
      <c r="Z101" s="8"/>
      <c r="AA101" s="8"/>
      <c r="AB101" s="8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6" customFormat="1">
      <c r="O102" s="21"/>
      <c r="P102" s="21"/>
      <c r="U102" s="23"/>
      <c r="V102" s="23"/>
      <c r="W102" s="23"/>
      <c r="X102" s="23"/>
      <c r="Y102" s="23"/>
      <c r="Z102" s="8"/>
      <c r="AA102" s="8"/>
      <c r="AB102" s="8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6" customFormat="1">
      <c r="O103" s="21"/>
      <c r="P103" s="21"/>
      <c r="U103" s="23"/>
      <c r="V103" s="23"/>
      <c r="W103" s="23"/>
      <c r="X103" s="23"/>
      <c r="Y103" s="23"/>
      <c r="Z103" s="8"/>
      <c r="AA103" s="8"/>
      <c r="AB103" s="8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6" customFormat="1">
      <c r="O104" s="21"/>
      <c r="P104" s="21"/>
      <c r="U104" s="23"/>
      <c r="V104" s="23"/>
      <c r="W104" s="23"/>
      <c r="X104" s="23"/>
      <c r="Y104" s="23"/>
      <c r="Z104" s="8"/>
      <c r="AA104" s="8"/>
      <c r="AB104" s="8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6" customFormat="1">
      <c r="O105" s="21"/>
      <c r="P105" s="21"/>
      <c r="U105" s="23"/>
      <c r="V105" s="23"/>
      <c r="W105" s="23"/>
      <c r="X105" s="23"/>
      <c r="Y105" s="23"/>
      <c r="Z105" s="8"/>
      <c r="AA105" s="8"/>
      <c r="AB105" s="8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6" customFormat="1">
      <c r="O106" s="21"/>
      <c r="P106" s="21"/>
      <c r="U106" s="23"/>
      <c r="V106" s="23"/>
      <c r="W106" s="23"/>
      <c r="X106" s="23"/>
      <c r="Y106" s="23"/>
      <c r="Z106" s="8"/>
      <c r="AA106" s="8"/>
      <c r="AB106" s="8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6" customFormat="1">
      <c r="O107" s="21"/>
      <c r="P107" s="21"/>
      <c r="U107" s="23"/>
      <c r="V107" s="23"/>
      <c r="W107" s="23"/>
      <c r="X107" s="23"/>
      <c r="Y107" s="23"/>
      <c r="Z107" s="8"/>
      <c r="AA107" s="8"/>
      <c r="AB107" s="8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6" customFormat="1">
      <c r="O108" s="21"/>
      <c r="P108" s="21"/>
      <c r="U108" s="23"/>
      <c r="V108" s="23"/>
      <c r="W108" s="23"/>
      <c r="X108" s="23"/>
      <c r="Y108" s="23"/>
      <c r="Z108" s="8"/>
      <c r="AA108" s="8"/>
      <c r="AB108" s="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6" customFormat="1">
      <c r="O109" s="21"/>
      <c r="P109" s="21"/>
      <c r="U109" s="23"/>
      <c r="V109" s="23"/>
      <c r="W109" s="23"/>
      <c r="X109" s="23"/>
      <c r="Y109" s="23"/>
      <c r="Z109" s="8"/>
      <c r="AA109" s="8"/>
      <c r="AB109" s="8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6" customFormat="1">
      <c r="O110" s="21"/>
      <c r="P110" s="21"/>
      <c r="U110" s="23"/>
      <c r="V110" s="23"/>
      <c r="W110" s="23"/>
      <c r="X110" s="23"/>
      <c r="Y110" s="23"/>
      <c r="Z110" s="8"/>
      <c r="AA110" s="8"/>
      <c r="AB110" s="8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6" customFormat="1">
      <c r="O111" s="21"/>
      <c r="P111" s="21"/>
      <c r="U111" s="23"/>
      <c r="V111" s="23"/>
      <c r="W111" s="23"/>
      <c r="X111" s="23"/>
      <c r="Y111" s="23"/>
      <c r="Z111" s="8"/>
      <c r="AA111" s="8"/>
      <c r="AB111" s="8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6" customFormat="1">
      <c r="O112" s="21"/>
      <c r="P112" s="21"/>
      <c r="U112" s="23"/>
      <c r="V112" s="23"/>
      <c r="W112" s="23"/>
      <c r="X112" s="23"/>
      <c r="Y112" s="23"/>
      <c r="Z112" s="8"/>
      <c r="AA112" s="8"/>
      <c r="AB112" s="8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6" customFormat="1">
      <c r="O113" s="21"/>
      <c r="P113" s="21"/>
      <c r="U113" s="23"/>
      <c r="V113" s="23"/>
      <c r="W113" s="23"/>
      <c r="X113" s="23"/>
      <c r="Y113" s="23"/>
      <c r="Z113" s="8"/>
      <c r="AA113" s="8"/>
      <c r="AB113" s="8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6" customFormat="1">
      <c r="O114" s="21"/>
      <c r="P114" s="21"/>
      <c r="U114" s="23"/>
      <c r="V114" s="23"/>
      <c r="W114" s="23"/>
      <c r="X114" s="23"/>
      <c r="Y114" s="23"/>
      <c r="Z114" s="8"/>
      <c r="AA114" s="8"/>
      <c r="AB114" s="8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6" customFormat="1">
      <c r="O115" s="21"/>
      <c r="P115" s="21"/>
      <c r="U115" s="23"/>
      <c r="V115" s="23"/>
      <c r="W115" s="23"/>
      <c r="X115" s="23"/>
      <c r="Y115" s="23"/>
      <c r="Z115" s="8"/>
      <c r="AA115" s="8"/>
      <c r="AB115" s="8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6" customFormat="1">
      <c r="O116" s="21"/>
      <c r="P116" s="21"/>
      <c r="U116" s="23"/>
      <c r="V116" s="23"/>
      <c r="W116" s="23"/>
      <c r="X116" s="23"/>
      <c r="Y116" s="23"/>
      <c r="Z116" s="8"/>
      <c r="AA116" s="8"/>
      <c r="AB116" s="8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6" customFormat="1">
      <c r="O117" s="21"/>
      <c r="P117" s="21"/>
      <c r="U117" s="23"/>
      <c r="V117" s="23"/>
      <c r="W117" s="23"/>
      <c r="X117" s="23"/>
      <c r="Y117" s="23"/>
      <c r="Z117" s="8"/>
      <c r="AA117" s="8"/>
      <c r="AB117" s="8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6" customFormat="1">
      <c r="O118" s="21"/>
      <c r="P118" s="21"/>
      <c r="U118" s="23"/>
      <c r="V118" s="23"/>
      <c r="W118" s="23"/>
      <c r="X118" s="23"/>
      <c r="Y118" s="23"/>
      <c r="Z118" s="8"/>
      <c r="AA118" s="8"/>
      <c r="AB118" s="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6" customFormat="1">
      <c r="O119" s="21"/>
      <c r="P119" s="21"/>
      <c r="U119" s="23"/>
      <c r="V119" s="23"/>
      <c r="W119" s="23"/>
      <c r="X119" s="23"/>
      <c r="Y119" s="23"/>
      <c r="Z119" s="8"/>
      <c r="AA119" s="8"/>
      <c r="AB119" s="8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6" customFormat="1">
      <c r="O120" s="21"/>
      <c r="P120" s="21"/>
      <c r="U120" s="23"/>
      <c r="V120" s="23"/>
      <c r="W120" s="23"/>
      <c r="X120" s="23"/>
      <c r="Y120" s="23"/>
      <c r="Z120" s="8"/>
      <c r="AA120" s="8"/>
      <c r="AB120" s="8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6" customFormat="1">
      <c r="O121" s="21"/>
      <c r="P121" s="21"/>
      <c r="U121" s="23"/>
      <c r="V121" s="23"/>
      <c r="W121" s="23"/>
      <c r="X121" s="23"/>
      <c r="Y121" s="23"/>
      <c r="Z121" s="8"/>
      <c r="AA121" s="8"/>
      <c r="AB121" s="8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6" customFormat="1">
      <c r="O122" s="21"/>
      <c r="P122" s="21"/>
      <c r="U122" s="23"/>
      <c r="V122" s="23"/>
      <c r="W122" s="23"/>
      <c r="X122" s="23"/>
      <c r="Y122" s="23"/>
      <c r="Z122" s="8"/>
      <c r="AA122" s="8"/>
      <c r="AB122" s="8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6" customFormat="1">
      <c r="O123" s="21"/>
      <c r="P123" s="21"/>
      <c r="U123" s="23"/>
      <c r="V123" s="23"/>
      <c r="W123" s="23"/>
      <c r="X123" s="23"/>
      <c r="Y123" s="23"/>
      <c r="Z123" s="8"/>
      <c r="AA123" s="8"/>
      <c r="AB123" s="8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6" customFormat="1">
      <c r="O124" s="21"/>
      <c r="P124" s="21"/>
      <c r="U124" s="23"/>
      <c r="V124" s="23"/>
      <c r="W124" s="23"/>
      <c r="X124" s="23"/>
      <c r="Y124" s="23"/>
      <c r="Z124" s="8"/>
      <c r="AA124" s="8"/>
      <c r="AB124" s="8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6" customFormat="1">
      <c r="O125" s="21"/>
      <c r="P125" s="21"/>
      <c r="U125" s="23"/>
      <c r="V125" s="23"/>
      <c r="W125" s="23"/>
      <c r="X125" s="23"/>
      <c r="Y125" s="23"/>
      <c r="Z125" s="8"/>
      <c r="AA125" s="8"/>
      <c r="AB125" s="8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6" customFormat="1">
      <c r="O126" s="21"/>
      <c r="P126" s="21"/>
      <c r="U126" s="23"/>
      <c r="V126" s="23"/>
      <c r="W126" s="23"/>
      <c r="X126" s="23"/>
      <c r="Y126" s="23"/>
      <c r="Z126" s="8"/>
      <c r="AA126" s="8"/>
      <c r="AB126" s="8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6" customFormat="1">
      <c r="O127" s="21"/>
      <c r="P127" s="21"/>
      <c r="U127" s="23"/>
      <c r="V127" s="23"/>
      <c r="W127" s="23"/>
      <c r="X127" s="23"/>
      <c r="Y127" s="23"/>
      <c r="Z127" s="8"/>
      <c r="AA127" s="8"/>
      <c r="AB127" s="8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6" customFormat="1">
      <c r="O128" s="21"/>
      <c r="P128" s="21"/>
      <c r="U128" s="23"/>
      <c r="V128" s="23"/>
      <c r="W128" s="23"/>
      <c r="X128" s="23"/>
      <c r="Y128" s="23"/>
      <c r="Z128" s="8"/>
      <c r="AA128" s="8"/>
      <c r="AB128" s="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6" customFormat="1">
      <c r="O129" s="21"/>
      <c r="P129" s="21"/>
      <c r="U129" s="23"/>
      <c r="V129" s="23"/>
      <c r="W129" s="23"/>
      <c r="X129" s="23"/>
      <c r="Y129" s="23"/>
      <c r="Z129" s="8"/>
      <c r="AA129" s="8"/>
      <c r="AB129" s="8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6" customFormat="1">
      <c r="O130" s="21"/>
      <c r="P130" s="21"/>
      <c r="U130" s="23"/>
      <c r="V130" s="23"/>
      <c r="W130" s="23"/>
      <c r="X130" s="23"/>
      <c r="Y130" s="23"/>
      <c r="Z130" s="8"/>
      <c r="AA130" s="8"/>
      <c r="AB130" s="8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6" customFormat="1">
      <c r="O131" s="21"/>
      <c r="P131" s="21"/>
      <c r="U131" s="23"/>
      <c r="V131" s="23"/>
      <c r="W131" s="23"/>
      <c r="X131" s="23"/>
      <c r="Y131" s="23"/>
      <c r="Z131" s="8"/>
      <c r="AA131" s="8"/>
      <c r="AB131" s="8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6" customFormat="1">
      <c r="O132" s="21"/>
      <c r="P132" s="21"/>
      <c r="U132" s="23"/>
      <c r="V132" s="23"/>
      <c r="W132" s="23"/>
      <c r="X132" s="23"/>
      <c r="Y132" s="23"/>
      <c r="Z132" s="8"/>
      <c r="AA132" s="8"/>
      <c r="AB132" s="8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6" customFormat="1">
      <c r="O133" s="21"/>
      <c r="P133" s="21"/>
      <c r="U133" s="23"/>
      <c r="V133" s="23"/>
      <c r="W133" s="23"/>
      <c r="X133" s="23"/>
      <c r="Y133" s="23"/>
      <c r="Z133" s="8"/>
      <c r="AA133" s="8"/>
      <c r="AB133" s="8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6" customFormat="1">
      <c r="O134" s="21"/>
      <c r="P134" s="21"/>
      <c r="U134" s="23"/>
      <c r="V134" s="23"/>
      <c r="W134" s="23"/>
      <c r="X134" s="23"/>
      <c r="Y134" s="23"/>
      <c r="Z134" s="8"/>
      <c r="AA134" s="8"/>
      <c r="AB134" s="8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6" customFormat="1">
      <c r="O135" s="21"/>
      <c r="P135" s="21"/>
      <c r="U135" s="23"/>
      <c r="V135" s="23"/>
      <c r="W135" s="23"/>
      <c r="X135" s="23"/>
      <c r="Y135" s="23"/>
      <c r="Z135" s="8"/>
      <c r="AA135" s="8"/>
      <c r="AB135" s="8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6" customFormat="1">
      <c r="O136" s="21"/>
      <c r="P136" s="21"/>
      <c r="U136" s="23"/>
      <c r="V136" s="23"/>
      <c r="W136" s="23"/>
      <c r="X136" s="23"/>
      <c r="Y136" s="23"/>
      <c r="Z136" s="8"/>
      <c r="AA136" s="8"/>
      <c r="AB136" s="8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6" customFormat="1">
      <c r="O137" s="21"/>
      <c r="P137" s="21"/>
      <c r="U137" s="23"/>
      <c r="V137" s="23"/>
      <c r="W137" s="23"/>
      <c r="X137" s="23"/>
      <c r="Y137" s="23"/>
      <c r="Z137" s="8"/>
      <c r="AA137" s="8"/>
      <c r="AB137" s="8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6" customFormat="1">
      <c r="O138" s="21"/>
      <c r="P138" s="21"/>
      <c r="U138" s="23"/>
      <c r="V138" s="23"/>
      <c r="W138" s="23"/>
      <c r="X138" s="23"/>
      <c r="Y138" s="23"/>
      <c r="Z138" s="8"/>
      <c r="AA138" s="8"/>
      <c r="AB138" s="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6" customFormat="1">
      <c r="O139" s="21"/>
      <c r="P139" s="21"/>
      <c r="U139" s="23"/>
      <c r="V139" s="23"/>
      <c r="W139" s="23"/>
      <c r="X139" s="23"/>
      <c r="Y139" s="23"/>
      <c r="Z139" s="8"/>
      <c r="AA139" s="8"/>
      <c r="AB139" s="8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6" customFormat="1">
      <c r="O140" s="21"/>
      <c r="P140" s="21"/>
      <c r="U140" s="23"/>
      <c r="V140" s="23"/>
      <c r="W140" s="23"/>
      <c r="X140" s="23"/>
      <c r="Y140" s="23"/>
      <c r="Z140" s="8"/>
      <c r="AA140" s="8"/>
      <c r="AB140" s="8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6" customFormat="1">
      <c r="O141" s="21"/>
      <c r="P141" s="21"/>
      <c r="U141" s="23"/>
      <c r="V141" s="23"/>
      <c r="W141" s="23"/>
      <c r="X141" s="23"/>
      <c r="Y141" s="23"/>
      <c r="Z141" s="8"/>
      <c r="AA141" s="8"/>
      <c r="AB141" s="8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6" customFormat="1">
      <c r="O142" s="21"/>
      <c r="P142" s="21"/>
      <c r="U142" s="23"/>
      <c r="V142" s="23"/>
      <c r="W142" s="23"/>
      <c r="X142" s="23"/>
      <c r="Y142" s="23"/>
      <c r="Z142" s="8"/>
      <c r="AA142" s="8"/>
      <c r="AB142" s="8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6" customFormat="1">
      <c r="O143" s="21"/>
      <c r="P143" s="21"/>
      <c r="U143" s="23"/>
      <c r="V143" s="23"/>
      <c r="W143" s="23"/>
      <c r="X143" s="23"/>
      <c r="Y143" s="23"/>
      <c r="Z143" s="8"/>
      <c r="AA143" s="8"/>
      <c r="AB143" s="8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6" customFormat="1">
      <c r="O144" s="21"/>
      <c r="P144" s="21"/>
      <c r="U144" s="23"/>
      <c r="V144" s="23"/>
      <c r="W144" s="23"/>
      <c r="X144" s="23"/>
      <c r="Y144" s="23"/>
      <c r="Z144" s="8"/>
      <c r="AA144" s="8"/>
      <c r="AB144" s="8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6" customFormat="1">
      <c r="O145" s="21"/>
      <c r="P145" s="21"/>
      <c r="U145" s="23"/>
      <c r="V145" s="23"/>
      <c r="W145" s="23"/>
      <c r="X145" s="23"/>
      <c r="Y145" s="23"/>
      <c r="Z145" s="8"/>
      <c r="AA145" s="8"/>
      <c r="AB145" s="8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6" customFormat="1">
      <c r="O146" s="21"/>
      <c r="P146" s="21"/>
      <c r="U146" s="23"/>
      <c r="V146" s="23"/>
      <c r="W146" s="23"/>
      <c r="X146" s="23"/>
      <c r="Y146" s="23"/>
      <c r="Z146" s="8"/>
      <c r="AA146" s="8"/>
      <c r="AB146" s="8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6" customFormat="1">
      <c r="O147" s="21"/>
      <c r="P147" s="21"/>
      <c r="U147" s="23"/>
      <c r="V147" s="23"/>
      <c r="W147" s="23"/>
      <c r="X147" s="23"/>
      <c r="Y147" s="23"/>
      <c r="Z147" s="8"/>
      <c r="AA147" s="8"/>
      <c r="AB147" s="8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6" customFormat="1">
      <c r="O148" s="21"/>
      <c r="P148" s="21"/>
      <c r="U148" s="23"/>
      <c r="V148" s="23"/>
      <c r="W148" s="23"/>
      <c r="X148" s="23"/>
      <c r="Y148" s="23"/>
      <c r="Z148" s="8"/>
      <c r="AA148" s="8"/>
      <c r="AB148" s="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6" customFormat="1">
      <c r="O149" s="21"/>
      <c r="P149" s="21"/>
      <c r="U149" s="23"/>
      <c r="V149" s="23"/>
      <c r="W149" s="23"/>
      <c r="X149" s="23"/>
      <c r="Y149" s="23"/>
      <c r="Z149" s="8"/>
      <c r="AA149" s="8"/>
      <c r="AB149" s="8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6" customFormat="1">
      <c r="O150" s="21"/>
      <c r="P150" s="21"/>
      <c r="U150" s="23"/>
      <c r="V150" s="23"/>
      <c r="W150" s="23"/>
      <c r="X150" s="23"/>
      <c r="Y150" s="23"/>
      <c r="Z150" s="8"/>
      <c r="AA150" s="8"/>
      <c r="AB150" s="8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6" customFormat="1">
      <c r="O151" s="21"/>
      <c r="P151" s="21"/>
      <c r="U151" s="23"/>
      <c r="V151" s="23"/>
      <c r="W151" s="23"/>
      <c r="X151" s="23"/>
      <c r="Y151" s="23"/>
      <c r="Z151" s="8"/>
      <c r="AA151" s="8"/>
      <c r="AB151" s="8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6" customFormat="1">
      <c r="O152" s="21"/>
      <c r="P152" s="21"/>
      <c r="U152" s="23"/>
      <c r="V152" s="23"/>
      <c r="W152" s="23"/>
      <c r="X152" s="23"/>
      <c r="Y152" s="23"/>
      <c r="Z152" s="8"/>
      <c r="AA152" s="8"/>
      <c r="AB152" s="8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6" customFormat="1">
      <c r="O153" s="21"/>
      <c r="P153" s="21"/>
      <c r="U153" s="23"/>
      <c r="V153" s="23"/>
      <c r="W153" s="23"/>
      <c r="X153" s="23"/>
      <c r="Y153" s="23"/>
      <c r="Z153" s="8"/>
      <c r="AA153" s="8"/>
      <c r="AB153" s="8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6" customFormat="1">
      <c r="O154" s="21"/>
      <c r="P154" s="21"/>
      <c r="U154" s="23"/>
      <c r="V154" s="23"/>
      <c r="W154" s="23"/>
      <c r="X154" s="23"/>
      <c r="Y154" s="23"/>
      <c r="Z154" s="8"/>
      <c r="AA154" s="8"/>
      <c r="AB154" s="8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6" customFormat="1">
      <c r="O155" s="21"/>
      <c r="P155" s="21"/>
      <c r="U155" s="23"/>
      <c r="V155" s="23"/>
      <c r="W155" s="23"/>
      <c r="X155" s="23"/>
      <c r="Y155" s="23"/>
      <c r="Z155" s="8"/>
      <c r="AA155" s="8"/>
      <c r="AB155" s="8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6" customFormat="1">
      <c r="O156" s="21"/>
      <c r="P156" s="21"/>
      <c r="U156" s="23"/>
      <c r="V156" s="23"/>
      <c r="W156" s="23"/>
      <c r="X156" s="23"/>
      <c r="Y156" s="23"/>
      <c r="Z156" s="8"/>
      <c r="AA156" s="8"/>
      <c r="AB156" s="8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6" customFormat="1">
      <c r="O157" s="21"/>
      <c r="P157" s="21"/>
      <c r="U157" s="23"/>
      <c r="V157" s="23"/>
      <c r="W157" s="23"/>
      <c r="X157" s="23"/>
      <c r="Y157" s="23"/>
      <c r="Z157" s="8"/>
      <c r="AA157" s="8"/>
      <c r="AB157" s="8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6" customFormat="1">
      <c r="O158" s="21"/>
      <c r="P158" s="21"/>
      <c r="U158" s="23"/>
      <c r="V158" s="23"/>
      <c r="W158" s="23"/>
      <c r="X158" s="23"/>
      <c r="Y158" s="23"/>
      <c r="Z158" s="8"/>
      <c r="AA158" s="8"/>
      <c r="AB158" s="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6" customFormat="1">
      <c r="O159" s="21"/>
      <c r="P159" s="21"/>
      <c r="U159" s="23"/>
      <c r="V159" s="23"/>
      <c r="W159" s="23"/>
      <c r="X159" s="23"/>
      <c r="Y159" s="23"/>
      <c r="Z159" s="8"/>
      <c r="AA159" s="8"/>
      <c r="AB159" s="8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6" customFormat="1">
      <c r="O160" s="21"/>
      <c r="P160" s="21"/>
      <c r="U160" s="23"/>
      <c r="V160" s="23"/>
      <c r="W160" s="23"/>
      <c r="X160" s="23"/>
      <c r="Y160" s="23"/>
      <c r="Z160" s="8"/>
      <c r="AA160" s="8"/>
      <c r="AB160" s="8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6" customFormat="1">
      <c r="O161" s="21"/>
      <c r="P161" s="21"/>
      <c r="U161" s="23"/>
      <c r="V161" s="23"/>
      <c r="W161" s="23"/>
      <c r="X161" s="23"/>
      <c r="Y161" s="23"/>
      <c r="Z161" s="8"/>
      <c r="AA161" s="8"/>
      <c r="AB161" s="8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6" customFormat="1">
      <c r="O162" s="21"/>
      <c r="P162" s="21"/>
      <c r="U162" s="23"/>
      <c r="V162" s="23"/>
      <c r="W162" s="23"/>
      <c r="X162" s="23"/>
      <c r="Y162" s="23"/>
      <c r="Z162" s="8"/>
      <c r="AA162" s="8"/>
      <c r="AB162" s="8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6" customFormat="1">
      <c r="O163" s="21"/>
      <c r="P163" s="21"/>
      <c r="U163" s="23"/>
      <c r="V163" s="23"/>
      <c r="W163" s="23"/>
      <c r="X163" s="23"/>
      <c r="Y163" s="23"/>
      <c r="Z163" s="8"/>
      <c r="AA163" s="8"/>
      <c r="AB163" s="8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6" customFormat="1">
      <c r="O164" s="21"/>
      <c r="P164" s="21"/>
      <c r="U164" s="23"/>
      <c r="V164" s="23"/>
      <c r="W164" s="23"/>
      <c r="X164" s="23"/>
      <c r="Y164" s="23"/>
      <c r="Z164" s="8"/>
      <c r="AA164" s="8"/>
      <c r="AB164" s="8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6" customFormat="1">
      <c r="O165" s="21"/>
      <c r="P165" s="21"/>
      <c r="U165" s="23"/>
      <c r="V165" s="23"/>
      <c r="W165" s="23"/>
      <c r="X165" s="23"/>
      <c r="Y165" s="23"/>
      <c r="Z165" s="8"/>
      <c r="AA165" s="8"/>
      <c r="AB165" s="8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6" customFormat="1">
      <c r="O166" s="21"/>
      <c r="P166" s="21"/>
      <c r="U166" s="23"/>
      <c r="V166" s="23"/>
      <c r="W166" s="23"/>
      <c r="X166" s="23"/>
      <c r="Y166" s="23"/>
      <c r="Z166" s="8"/>
      <c r="AA166" s="8"/>
      <c r="AB166" s="8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6" customFormat="1">
      <c r="O167" s="21"/>
      <c r="P167" s="21"/>
      <c r="U167" s="23"/>
      <c r="V167" s="23"/>
      <c r="W167" s="23"/>
      <c r="X167" s="23"/>
      <c r="Y167" s="23"/>
      <c r="Z167" s="8"/>
      <c r="AA167" s="8"/>
      <c r="AB167" s="8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6" customFormat="1">
      <c r="O168" s="21"/>
      <c r="P168" s="21"/>
      <c r="U168" s="23"/>
      <c r="V168" s="23"/>
      <c r="W168" s="23"/>
      <c r="X168" s="23"/>
      <c r="Y168" s="23"/>
      <c r="Z168" s="8"/>
      <c r="AA168" s="8"/>
      <c r="AB168" s="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6" customFormat="1">
      <c r="O169" s="21"/>
      <c r="P169" s="21"/>
      <c r="U169" s="23"/>
      <c r="V169" s="23"/>
      <c r="W169" s="23"/>
      <c r="X169" s="23"/>
      <c r="Y169" s="23"/>
      <c r="Z169" s="8"/>
      <c r="AA169" s="8"/>
      <c r="AB169" s="8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6" customFormat="1">
      <c r="O170" s="21"/>
      <c r="P170" s="21"/>
      <c r="U170" s="23"/>
      <c r="V170" s="23"/>
      <c r="W170" s="23"/>
      <c r="X170" s="23"/>
      <c r="Y170" s="23"/>
      <c r="Z170" s="8"/>
      <c r="AA170" s="8"/>
      <c r="AB170" s="8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6" customFormat="1">
      <c r="O171" s="21"/>
      <c r="P171" s="21"/>
      <c r="U171" s="23"/>
      <c r="V171" s="23"/>
      <c r="W171" s="23"/>
      <c r="X171" s="23"/>
      <c r="Y171" s="23"/>
      <c r="Z171" s="8"/>
      <c r="AA171" s="8"/>
      <c r="AB171" s="8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6" customFormat="1">
      <c r="O172" s="21"/>
      <c r="P172" s="21"/>
      <c r="U172" s="23"/>
      <c r="V172" s="23"/>
      <c r="W172" s="23"/>
      <c r="X172" s="23"/>
      <c r="Y172" s="23"/>
      <c r="Z172" s="8"/>
      <c r="AA172" s="8"/>
      <c r="AB172" s="8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6" customFormat="1">
      <c r="O173" s="21"/>
      <c r="P173" s="21"/>
      <c r="U173" s="23"/>
      <c r="V173" s="23"/>
      <c r="W173" s="23"/>
      <c r="X173" s="23"/>
      <c r="Y173" s="23"/>
      <c r="Z173" s="8"/>
      <c r="AA173" s="8"/>
      <c r="AB173" s="8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6" customFormat="1">
      <c r="O174" s="21"/>
      <c r="P174" s="21"/>
      <c r="U174" s="23"/>
      <c r="V174" s="23"/>
      <c r="W174" s="23"/>
      <c r="X174" s="23"/>
      <c r="Y174" s="23"/>
      <c r="Z174" s="8"/>
      <c r="AA174" s="8"/>
      <c r="AB174" s="8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6" customFormat="1">
      <c r="O175" s="21"/>
      <c r="P175" s="21"/>
      <c r="U175" s="23"/>
      <c r="V175" s="23"/>
      <c r="W175" s="23"/>
      <c r="X175" s="23"/>
      <c r="Y175" s="23"/>
      <c r="Z175" s="8"/>
      <c r="AA175" s="8"/>
      <c r="AB175" s="8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6" customFormat="1">
      <c r="O176" s="21"/>
      <c r="P176" s="21"/>
      <c r="U176" s="23"/>
      <c r="V176" s="23"/>
      <c r="W176" s="23"/>
      <c r="X176" s="23"/>
      <c r="Y176" s="23"/>
      <c r="Z176" s="8"/>
      <c r="AA176" s="8"/>
      <c r="AB176" s="8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6" customFormat="1">
      <c r="O177" s="21"/>
      <c r="P177" s="21"/>
      <c r="U177" s="23"/>
      <c r="V177" s="23"/>
      <c r="W177" s="23"/>
      <c r="X177" s="23"/>
      <c r="Y177" s="23"/>
      <c r="Z177" s="8"/>
      <c r="AA177" s="8"/>
      <c r="AB177" s="8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6" customFormat="1">
      <c r="O178" s="21"/>
      <c r="P178" s="21"/>
      <c r="U178" s="23"/>
      <c r="V178" s="23"/>
      <c r="W178" s="23"/>
      <c r="X178" s="23"/>
      <c r="Y178" s="23"/>
      <c r="Z178" s="8"/>
      <c r="AA178" s="8"/>
      <c r="AB178" s="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6" customFormat="1">
      <c r="O179" s="21"/>
      <c r="P179" s="21"/>
      <c r="U179" s="23"/>
      <c r="V179" s="23"/>
      <c r="W179" s="23"/>
      <c r="X179" s="23"/>
      <c r="Y179" s="23"/>
      <c r="Z179" s="8"/>
      <c r="AA179" s="8"/>
      <c r="AB179" s="8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6" customFormat="1">
      <c r="O180" s="21"/>
      <c r="P180" s="21"/>
      <c r="U180" s="23"/>
      <c r="V180" s="23"/>
      <c r="W180" s="23"/>
      <c r="X180" s="23"/>
      <c r="Y180" s="23"/>
      <c r="Z180" s="8"/>
      <c r="AA180" s="8"/>
      <c r="AB180" s="8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5:1024" s="6" customFormat="1">
      <c r="O181" s="21"/>
      <c r="P181" s="21"/>
      <c r="U181" s="23"/>
      <c r="V181" s="23"/>
      <c r="W181" s="23"/>
      <c r="X181" s="23"/>
      <c r="Y181" s="23"/>
      <c r="Z181" s="8"/>
      <c r="AA181" s="8"/>
      <c r="AB181" s="8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5:1024" s="6" customFormat="1">
      <c r="O182" s="21"/>
      <c r="P182" s="21"/>
      <c r="U182" s="23"/>
      <c r="V182" s="23"/>
      <c r="W182" s="23"/>
      <c r="X182" s="23"/>
      <c r="Y182" s="23"/>
      <c r="Z182" s="8"/>
      <c r="AA182" s="8"/>
      <c r="AB182" s="8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</sheetData>
  <mergeCells count="3">
    <mergeCell ref="C1:E1"/>
    <mergeCell ref="M1:Y1"/>
    <mergeCell ref="X21:Y34"/>
  </mergeCells>
  <hyperlinks>
    <hyperlink ref="N5" r:id="rId1" xr:uid="{80208290-4696-469E-8137-0FA3132EEADE}"/>
    <hyperlink ref="N6" r:id="rId2" xr:uid="{F70E11B2-15F1-49E7-AD37-894EA44C327B}"/>
    <hyperlink ref="N7" r:id="rId3" xr:uid="{93F0D701-D01C-471D-B16E-BE8CBB370F63}"/>
    <hyperlink ref="N8" r:id="rId4" xr:uid="{A1E0718E-73EB-4BD2-98B9-4A0225807F67}"/>
    <hyperlink ref="N9" r:id="rId5" xr:uid="{23119113-5B71-4F8E-83DA-7FD6A82A8830}"/>
    <hyperlink ref="N10" r:id="rId6" xr:uid="{24C8ABEE-D513-48D6-AAA9-788F5938DFF4}"/>
    <hyperlink ref="N11" r:id="rId7" xr:uid="{083466A4-3045-469D-9F8B-0CA20D1F650C}"/>
    <hyperlink ref="N12" r:id="rId8" xr:uid="{B869946B-0827-411F-B222-2B9A52AAF0A7}"/>
    <hyperlink ref="N4" r:id="rId9" xr:uid="{23752D99-AA11-49BA-A20A-B022E48BEE9D}"/>
    <hyperlink ref="N13" r:id="rId10" xr:uid="{57F0DA10-EB28-47A6-AB3A-3A91958CBBD8}"/>
    <hyperlink ref="N14" r:id="rId11" xr:uid="{1D716178-D8F1-4692-95F9-6A9A7ACF99EF}"/>
    <hyperlink ref="N15" r:id="rId12" xr:uid="{A18170D6-4232-49A6-83DB-3661527E8D84}"/>
    <hyperlink ref="N16" r:id="rId13" xr:uid="{27732AB9-8357-47E9-BDF9-337C0B48845C}"/>
    <hyperlink ref="N17" r:id="rId14" display="https://contrataciondelestado.es/wps/poc?uri=deeplink%3Adetalle_licitacion&amp;idEvl=W3gtYEJEawI36J9Lctlsuw%3D%3D" xr:uid="{9D8BBD42-843E-4ADE-A6A9-150B2FA64D7C}"/>
    <hyperlink ref="N18" r:id="rId15" xr:uid="{33D6A462-A4F1-4162-88D3-843041AF5139}"/>
    <hyperlink ref="N19" r:id="rId16" display="https://contrataciondelestado.es/wps/poc?uri=deeplink%3Adetalle_licitacion&amp;idEvl=BTprfE2uzqZVkTabT%2FRM8A%3D%3D" xr:uid="{1DF03751-3B2D-4BC0-BE86-43F6BD5CD090}"/>
  </hyperlinks>
  <pageMargins left="0" right="0" top="0.39370078740157505" bottom="0.39370078740157505" header="0" footer="0"/>
  <pageSetup paperSize="9" fitToWidth="0" fitToHeight="0" pageOrder="overThenDown" orientation="landscape" r:id="rId17"/>
  <ignoredErrors>
    <ignoredError sqref="O4" numberStoredAsText="1"/>
  </ignoredErrors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E831-99E4-4CE8-ADA1-CDD898927D55}">
  <dimension ref="A1:BL16"/>
  <sheetViews>
    <sheetView workbookViewId="0"/>
  </sheetViews>
  <sheetFormatPr baseColWidth="10" defaultColWidth="11.42578125" defaultRowHeight="14.25"/>
  <cols>
    <col min="1" max="1" width="2" style="31" bestFit="1" customWidth="1"/>
    <col min="2" max="2" width="9.42578125" style="30" bestFit="1" customWidth="1"/>
    <col min="3" max="3" width="12.42578125" style="30" bestFit="1" customWidth="1"/>
    <col min="4" max="4" width="5.140625" style="30" bestFit="1" customWidth="1"/>
    <col min="5" max="5" width="38.7109375" style="30" bestFit="1" customWidth="1"/>
    <col min="6" max="6" width="35.140625" style="30" bestFit="1" customWidth="1"/>
    <col min="7" max="7" width="7.85546875" style="30" bestFit="1" customWidth="1"/>
    <col min="8" max="8" width="9.85546875" style="30" bestFit="1" customWidth="1"/>
    <col min="9" max="9" width="7.28515625" style="32" bestFit="1" customWidth="1"/>
    <col min="10" max="11" width="9.85546875" style="30" bestFit="1" customWidth="1"/>
    <col min="12" max="13" width="7.85546875" style="30" bestFit="1" customWidth="1"/>
    <col min="14" max="14" width="8.85546875" style="33" bestFit="1" customWidth="1"/>
    <col min="15" max="15" width="13.42578125" style="34" bestFit="1" customWidth="1"/>
    <col min="16" max="16" width="19.5703125" style="34" bestFit="1" customWidth="1"/>
    <col min="17" max="17" width="18" style="30" bestFit="1" customWidth="1"/>
    <col min="18" max="18" width="42.5703125" style="30" bestFit="1" customWidth="1"/>
    <col min="19" max="19" width="0.28515625" style="34" hidden="1" customWidth="1"/>
    <col min="20" max="20" width="21.5703125" style="30" hidden="1" customWidth="1"/>
    <col min="21" max="21" width="3.28515625" style="30" hidden="1" customWidth="1"/>
    <col min="22" max="22" width="9.42578125" style="30" hidden="1" customWidth="1"/>
    <col min="23" max="23" width="7.7109375" style="30" hidden="1" customWidth="1"/>
    <col min="24" max="24" width="0.140625" style="30" hidden="1" customWidth="1"/>
    <col min="25" max="25" width="33.28515625" style="30" customWidth="1"/>
    <col min="26" max="64" width="12.140625" style="30" customWidth="1"/>
    <col min="65" max="1023" width="12.140625" style="25" customWidth="1"/>
    <col min="1024" max="1024" width="12.5703125" style="25" customWidth="1"/>
    <col min="1025" max="16384" width="11.42578125" style="25"/>
  </cols>
  <sheetData>
    <row r="1" spans="1:64" ht="111" customHeight="1">
      <c r="A1" s="36"/>
      <c r="B1" s="25"/>
      <c r="C1" s="239"/>
      <c r="D1" s="239"/>
      <c r="E1" s="239"/>
      <c r="F1" s="37"/>
      <c r="G1" s="37"/>
      <c r="H1" s="38"/>
      <c r="I1" s="38"/>
      <c r="J1" s="38"/>
      <c r="K1" s="39"/>
      <c r="L1" s="240" t="s">
        <v>222</v>
      </c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2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27" customFormat="1" ht="20.25" customHeight="1">
      <c r="A2" s="101"/>
      <c r="B2" s="149"/>
      <c r="C2" s="150"/>
      <c r="D2" s="149"/>
      <c r="E2" s="37"/>
      <c r="F2" s="37"/>
      <c r="G2" s="38"/>
      <c r="H2" s="38"/>
      <c r="I2" s="38"/>
      <c r="J2" s="39"/>
      <c r="K2" s="151"/>
      <c r="L2" s="152"/>
      <c r="M2" s="153"/>
      <c r="N2" s="154"/>
      <c r="O2" s="155"/>
      <c r="P2" s="153"/>
      <c r="Q2" s="154"/>
      <c r="R2" s="156"/>
      <c r="S2" s="148"/>
      <c r="T2" s="146"/>
      <c r="U2" s="147"/>
      <c r="V2" s="147"/>
      <c r="W2" s="26"/>
    </row>
    <row r="3" spans="1:64" s="29" customFormat="1" ht="37.5" customHeight="1">
      <c r="A3" s="243"/>
      <c r="B3" s="245" t="s">
        <v>62</v>
      </c>
      <c r="C3" s="247" t="s">
        <v>63</v>
      </c>
      <c r="D3" s="247" t="s">
        <v>1</v>
      </c>
      <c r="E3" s="245" t="s">
        <v>0</v>
      </c>
      <c r="F3" s="249" t="s">
        <v>159</v>
      </c>
      <c r="G3" s="251" t="s">
        <v>72</v>
      </c>
      <c r="H3" s="234" t="s">
        <v>69</v>
      </c>
      <c r="I3" s="234" t="s">
        <v>70</v>
      </c>
      <c r="J3" s="234" t="s">
        <v>71</v>
      </c>
      <c r="K3" s="234" t="s">
        <v>97</v>
      </c>
      <c r="L3" s="236" t="s">
        <v>103</v>
      </c>
      <c r="M3" s="236"/>
      <c r="N3" s="236"/>
      <c r="O3" s="236" t="s">
        <v>64</v>
      </c>
      <c r="P3" s="236"/>
      <c r="Q3" s="237" t="s">
        <v>73</v>
      </c>
      <c r="R3" s="232" t="s">
        <v>23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64" s="29" customFormat="1" ht="98.25" customHeight="1">
      <c r="A4" s="244"/>
      <c r="B4" s="246"/>
      <c r="C4" s="248"/>
      <c r="D4" s="248"/>
      <c r="E4" s="246"/>
      <c r="F4" s="250"/>
      <c r="G4" s="250"/>
      <c r="H4" s="235"/>
      <c r="I4" s="235"/>
      <c r="J4" s="235"/>
      <c r="K4" s="235"/>
      <c r="L4" s="109" t="s">
        <v>65</v>
      </c>
      <c r="M4" s="110" t="s">
        <v>2</v>
      </c>
      <c r="N4" s="109" t="s">
        <v>66</v>
      </c>
      <c r="O4" s="110" t="s">
        <v>67</v>
      </c>
      <c r="P4" s="110" t="s">
        <v>68</v>
      </c>
      <c r="Q4" s="238"/>
      <c r="R4" s="23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64" s="74" customFormat="1" ht="36">
      <c r="A5" s="208">
        <v>1</v>
      </c>
      <c r="B5" s="209" t="s">
        <v>113</v>
      </c>
      <c r="C5" s="210" t="s">
        <v>4</v>
      </c>
      <c r="D5" s="210">
        <v>2</v>
      </c>
      <c r="E5" s="211" t="s">
        <v>223</v>
      </c>
      <c r="F5" s="212" t="s">
        <v>3</v>
      </c>
      <c r="G5" s="213" t="s">
        <v>111</v>
      </c>
      <c r="H5" s="214">
        <v>45680</v>
      </c>
      <c r="I5" s="215">
        <v>69</v>
      </c>
      <c r="J5" s="214">
        <v>45717</v>
      </c>
      <c r="K5" s="214">
        <v>46081</v>
      </c>
      <c r="L5" s="216">
        <v>4285.12</v>
      </c>
      <c r="M5" s="216">
        <v>899.88</v>
      </c>
      <c r="N5" s="216">
        <v>5185</v>
      </c>
      <c r="O5" s="210" t="s">
        <v>114</v>
      </c>
      <c r="P5" s="217" t="s">
        <v>115</v>
      </c>
      <c r="Q5" s="218" t="s">
        <v>151</v>
      </c>
      <c r="R5" s="211" t="s">
        <v>223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64" s="74" customFormat="1" ht="36">
      <c r="A6" s="208">
        <v>2</v>
      </c>
      <c r="B6" s="209" t="s">
        <v>133</v>
      </c>
      <c r="C6" s="210" t="s">
        <v>4</v>
      </c>
      <c r="D6" s="210">
        <v>2</v>
      </c>
      <c r="E6" s="211" t="s">
        <v>229</v>
      </c>
      <c r="F6" s="212" t="s">
        <v>3</v>
      </c>
      <c r="G6" s="213" t="s">
        <v>111</v>
      </c>
      <c r="H6" s="214">
        <v>45708</v>
      </c>
      <c r="I6" s="215">
        <v>128</v>
      </c>
      <c r="J6" s="214">
        <v>45709</v>
      </c>
      <c r="K6" s="214">
        <v>46073</v>
      </c>
      <c r="L6" s="216">
        <v>3559.91</v>
      </c>
      <c r="M6" s="216">
        <v>747.58</v>
      </c>
      <c r="N6" s="216">
        <f>L6+M6</f>
        <v>4307.49</v>
      </c>
      <c r="O6" s="210" t="s">
        <v>134</v>
      </c>
      <c r="P6" s="217" t="s">
        <v>135</v>
      </c>
      <c r="Q6" s="218" t="s">
        <v>112</v>
      </c>
      <c r="R6" s="211" t="s">
        <v>229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</row>
    <row r="7" spans="1:64" s="74" customFormat="1" ht="24">
      <c r="A7" s="208">
        <v>3</v>
      </c>
      <c r="B7" s="209" t="s">
        <v>136</v>
      </c>
      <c r="C7" s="210" t="s">
        <v>4</v>
      </c>
      <c r="D7" s="210">
        <v>2</v>
      </c>
      <c r="E7" s="211" t="s">
        <v>224</v>
      </c>
      <c r="F7" s="212" t="s">
        <v>3</v>
      </c>
      <c r="G7" s="213" t="s">
        <v>111</v>
      </c>
      <c r="H7" s="214">
        <v>45716</v>
      </c>
      <c r="I7" s="215">
        <v>141</v>
      </c>
      <c r="J7" s="214">
        <v>45778</v>
      </c>
      <c r="K7" s="214">
        <v>46143</v>
      </c>
      <c r="L7" s="216">
        <v>8900</v>
      </c>
      <c r="M7" s="216">
        <v>0</v>
      </c>
      <c r="N7" s="216">
        <v>8900</v>
      </c>
      <c r="O7" s="210" t="s">
        <v>138</v>
      </c>
      <c r="P7" s="217" t="s">
        <v>137</v>
      </c>
      <c r="Q7" s="218" t="s">
        <v>112</v>
      </c>
      <c r="R7" s="211" t="s">
        <v>224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s="74" customFormat="1" ht="36">
      <c r="A8" s="208">
        <v>4</v>
      </c>
      <c r="B8" s="219" t="s">
        <v>185</v>
      </c>
      <c r="C8" s="213" t="s">
        <v>187</v>
      </c>
      <c r="D8" s="210">
        <v>2</v>
      </c>
      <c r="E8" s="211" t="s">
        <v>225</v>
      </c>
      <c r="F8" s="212" t="s">
        <v>3</v>
      </c>
      <c r="G8" s="213" t="s">
        <v>111</v>
      </c>
      <c r="H8" s="214">
        <v>45761</v>
      </c>
      <c r="I8" s="215">
        <v>255</v>
      </c>
      <c r="J8" s="214">
        <v>45822</v>
      </c>
      <c r="K8" s="214">
        <v>46186</v>
      </c>
      <c r="L8" s="216">
        <v>8600</v>
      </c>
      <c r="M8" s="216">
        <v>1806</v>
      </c>
      <c r="N8" s="216">
        <v>10406</v>
      </c>
      <c r="O8" s="210" t="s">
        <v>186</v>
      </c>
      <c r="P8" s="217" t="s">
        <v>226</v>
      </c>
      <c r="Q8" s="218" t="s">
        <v>151</v>
      </c>
      <c r="R8" s="211" t="s">
        <v>225</v>
      </c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64" s="48" customFormat="1">
      <c r="A9" s="122"/>
      <c r="B9" s="123"/>
      <c r="C9" s="123"/>
      <c r="D9" s="123"/>
      <c r="E9" s="123"/>
      <c r="F9" s="123"/>
      <c r="G9" s="123"/>
      <c r="H9" s="124"/>
      <c r="I9" s="124"/>
      <c r="J9" s="125"/>
      <c r="K9" s="126"/>
      <c r="L9" s="125">
        <f>SUM(L5:L8)</f>
        <v>25345.03</v>
      </c>
      <c r="M9" s="125">
        <f>SUM(M5:M8)</f>
        <v>3453.46</v>
      </c>
      <c r="N9" s="125">
        <f>SUM(N5:N8)</f>
        <v>28798.489999999998</v>
      </c>
      <c r="O9" s="127"/>
      <c r="P9" s="123"/>
      <c r="Q9" s="127"/>
      <c r="R9" s="12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</row>
    <row r="12" spans="1:64">
      <c r="S12" s="35"/>
    </row>
    <row r="13" spans="1:64">
      <c r="S13" s="35"/>
    </row>
    <row r="14" spans="1:64">
      <c r="E14" s="59"/>
      <c r="F14" s="59"/>
      <c r="G14" s="60"/>
      <c r="H14" s="60"/>
      <c r="I14" s="60"/>
      <c r="J14" s="60"/>
    </row>
    <row r="16" spans="1:64">
      <c r="E16" s="58"/>
    </row>
  </sheetData>
  <mergeCells count="17">
    <mergeCell ref="C1:E1"/>
    <mergeCell ref="L1:X1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I3:I4"/>
    <mergeCell ref="J3:J4"/>
    <mergeCell ref="K3:K4"/>
    <mergeCell ref="L3:N3"/>
    <mergeCell ref="O3:P3"/>
    <mergeCell ref="Q3:Q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6"/>
  <sheetViews>
    <sheetView tabSelected="1" zoomScale="95" zoomScaleNormal="95" workbookViewId="0"/>
  </sheetViews>
  <sheetFormatPr baseColWidth="10" defaultColWidth="11.42578125" defaultRowHeight="14.25"/>
  <cols>
    <col min="1" max="1" width="3.5703125" style="31" customWidth="1"/>
    <col min="2" max="2" width="16.85546875" style="30" customWidth="1"/>
    <col min="3" max="3" width="8.85546875" style="30" customWidth="1"/>
    <col min="4" max="4" width="4.5703125" style="30" customWidth="1"/>
    <col min="5" max="5" width="39.28515625" style="30" customWidth="1"/>
    <col min="6" max="6" width="12.140625" style="30" customWidth="1"/>
    <col min="7" max="7" width="9" style="30" customWidth="1"/>
    <col min="8" max="8" width="9.42578125" style="30" customWidth="1"/>
    <col min="9" max="9" width="10.140625" style="32" customWidth="1"/>
    <col min="10" max="10" width="10.5703125" style="30" customWidth="1"/>
    <col min="11" max="11" width="14.42578125" style="30" customWidth="1"/>
    <col min="12" max="12" width="18.5703125" style="30" customWidth="1"/>
    <col min="13" max="13" width="16.140625" style="30" customWidth="1"/>
    <col min="14" max="14" width="23.42578125" style="33" customWidth="1"/>
    <col min="15" max="15" width="19.42578125" style="34" customWidth="1"/>
    <col min="16" max="16" width="23.140625" style="34" customWidth="1"/>
    <col min="17" max="17" width="17.42578125" style="30" customWidth="1"/>
    <col min="18" max="18" width="42.7109375" style="30" customWidth="1"/>
    <col min="19" max="19" width="0.28515625" style="34" hidden="1" customWidth="1"/>
    <col min="20" max="20" width="21.5703125" style="30" hidden="1" customWidth="1"/>
    <col min="21" max="21" width="3.28515625" style="30" hidden="1" customWidth="1"/>
    <col min="22" max="22" width="9.42578125" style="30" hidden="1" customWidth="1"/>
    <col min="23" max="23" width="7.7109375" style="30" hidden="1" customWidth="1"/>
    <col min="24" max="24" width="0.140625" style="30" hidden="1" customWidth="1"/>
    <col min="25" max="25" width="33.28515625" style="30" customWidth="1"/>
    <col min="26" max="64" width="12.140625" style="30" customWidth="1"/>
    <col min="65" max="1023" width="12.140625" style="25" customWidth="1"/>
    <col min="1024" max="1024" width="12.5703125" style="25" customWidth="1"/>
    <col min="1025" max="16384" width="11.42578125" style="25"/>
  </cols>
  <sheetData>
    <row r="1" spans="1:64" ht="111" customHeight="1">
      <c r="A1" s="36"/>
      <c r="B1" s="25"/>
      <c r="C1" s="239"/>
      <c r="D1" s="239"/>
      <c r="E1" s="239"/>
      <c r="F1" s="37"/>
      <c r="G1" s="37"/>
      <c r="H1" s="38"/>
      <c r="I1" s="38"/>
      <c r="J1" s="38"/>
      <c r="K1" s="39"/>
      <c r="L1" s="240" t="s">
        <v>247</v>
      </c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2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4" s="27" customFormat="1" ht="20.25" customHeight="1">
      <c r="A2" s="101"/>
      <c r="B2" s="149"/>
      <c r="C2" s="150"/>
      <c r="D2" s="149"/>
      <c r="E2" s="37"/>
      <c r="F2" s="37"/>
      <c r="G2" s="38"/>
      <c r="H2" s="38"/>
      <c r="I2" s="38"/>
      <c r="J2" s="39"/>
      <c r="K2" s="151"/>
      <c r="L2" s="152"/>
      <c r="M2" s="153"/>
      <c r="N2" s="154"/>
      <c r="O2" s="155"/>
      <c r="P2" s="153"/>
      <c r="Q2" s="154"/>
      <c r="R2" s="156"/>
      <c r="S2" s="148"/>
      <c r="T2" s="146"/>
      <c r="U2" s="147"/>
      <c r="V2" s="147"/>
      <c r="W2" s="26"/>
    </row>
    <row r="3" spans="1:64" s="29" customFormat="1" ht="37.5" customHeight="1">
      <c r="A3" s="260"/>
      <c r="B3" s="262" t="s">
        <v>232</v>
      </c>
      <c r="C3" s="264" t="s">
        <v>233</v>
      </c>
      <c r="D3" s="264" t="s">
        <v>234</v>
      </c>
      <c r="E3" s="262" t="s">
        <v>23</v>
      </c>
      <c r="F3" s="252" t="s">
        <v>235</v>
      </c>
      <c r="G3" s="254" t="s">
        <v>236</v>
      </c>
      <c r="H3" s="256" t="s">
        <v>237</v>
      </c>
      <c r="I3" s="256" t="s">
        <v>238</v>
      </c>
      <c r="J3" s="256" t="s">
        <v>239</v>
      </c>
      <c r="K3" s="256" t="s">
        <v>240</v>
      </c>
      <c r="L3" s="266" t="s">
        <v>241</v>
      </c>
      <c r="M3" s="267"/>
      <c r="N3" s="268"/>
      <c r="O3" s="266" t="s">
        <v>242</v>
      </c>
      <c r="P3" s="268"/>
      <c r="Q3" s="258" t="s">
        <v>243</v>
      </c>
      <c r="R3" s="269" t="s">
        <v>23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64" s="29" customFormat="1" ht="98.25" customHeight="1">
      <c r="A4" s="261"/>
      <c r="B4" s="263"/>
      <c r="C4" s="265"/>
      <c r="D4" s="265"/>
      <c r="E4" s="263"/>
      <c r="F4" s="253"/>
      <c r="G4" s="255"/>
      <c r="H4" s="257"/>
      <c r="I4" s="257"/>
      <c r="J4" s="257"/>
      <c r="K4" s="257"/>
      <c r="L4" s="109" t="s">
        <v>244</v>
      </c>
      <c r="M4" s="110" t="s">
        <v>2</v>
      </c>
      <c r="N4" s="109" t="s">
        <v>245</v>
      </c>
      <c r="O4" s="110" t="s">
        <v>67</v>
      </c>
      <c r="P4" s="110" t="s">
        <v>246</v>
      </c>
      <c r="Q4" s="259"/>
      <c r="R4" s="270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64" s="74" customFormat="1" ht="36">
      <c r="A5" s="157">
        <v>1</v>
      </c>
      <c r="B5" s="158" t="s">
        <v>113</v>
      </c>
      <c r="C5" s="159" t="s">
        <v>4</v>
      </c>
      <c r="D5" s="159">
        <v>2</v>
      </c>
      <c r="E5" s="167" t="s">
        <v>227</v>
      </c>
      <c r="F5" s="160" t="s">
        <v>3</v>
      </c>
      <c r="G5" s="161" t="s">
        <v>111</v>
      </c>
      <c r="H5" s="162">
        <v>45680</v>
      </c>
      <c r="I5" s="163">
        <v>69</v>
      </c>
      <c r="J5" s="162">
        <v>45717</v>
      </c>
      <c r="K5" s="162">
        <v>46081</v>
      </c>
      <c r="L5" s="164">
        <v>4285.12</v>
      </c>
      <c r="M5" s="164">
        <v>899.88</v>
      </c>
      <c r="N5" s="164">
        <v>5185</v>
      </c>
      <c r="O5" s="159" t="s">
        <v>114</v>
      </c>
      <c r="P5" s="165" t="s">
        <v>115</v>
      </c>
      <c r="Q5" s="166" t="s">
        <v>151</v>
      </c>
      <c r="R5" s="167" t="s">
        <v>227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64" s="74" customFormat="1" ht="36">
      <c r="A6" s="1">
        <v>2</v>
      </c>
      <c r="B6" s="64" t="s">
        <v>133</v>
      </c>
      <c r="C6" s="65" t="s">
        <v>4</v>
      </c>
      <c r="D6" s="65">
        <v>2</v>
      </c>
      <c r="E6" s="72" t="s">
        <v>228</v>
      </c>
      <c r="F6" s="66" t="s">
        <v>3</v>
      </c>
      <c r="G6" s="67" t="s">
        <v>111</v>
      </c>
      <c r="H6" s="68">
        <v>45708</v>
      </c>
      <c r="I6" s="69">
        <v>128</v>
      </c>
      <c r="J6" s="68">
        <v>45709</v>
      </c>
      <c r="K6" s="68">
        <v>46073</v>
      </c>
      <c r="L6" s="70">
        <v>3559.91</v>
      </c>
      <c r="M6" s="70">
        <v>747.58</v>
      </c>
      <c r="N6" s="70">
        <f>L6+M6</f>
        <v>4307.49</v>
      </c>
      <c r="O6" s="65" t="s">
        <v>134</v>
      </c>
      <c r="P6" s="71" t="s">
        <v>135</v>
      </c>
      <c r="Q6" s="76" t="s">
        <v>112</v>
      </c>
      <c r="R6" s="72" t="s">
        <v>228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</row>
    <row r="7" spans="1:64" s="74" customFormat="1" ht="24">
      <c r="A7" s="1">
        <v>3</v>
      </c>
      <c r="B7" s="64" t="s">
        <v>136</v>
      </c>
      <c r="C7" s="65" t="s">
        <v>4</v>
      </c>
      <c r="D7" s="65">
        <v>2</v>
      </c>
      <c r="E7" s="75" t="s">
        <v>230</v>
      </c>
      <c r="F7" s="66" t="s">
        <v>3</v>
      </c>
      <c r="G7" s="67" t="s">
        <v>111</v>
      </c>
      <c r="H7" s="68">
        <v>45716</v>
      </c>
      <c r="I7" s="69">
        <v>141</v>
      </c>
      <c r="J7" s="68">
        <v>45778</v>
      </c>
      <c r="K7" s="68">
        <v>46143</v>
      </c>
      <c r="L7" s="70">
        <v>8900</v>
      </c>
      <c r="M7" s="70">
        <v>0</v>
      </c>
      <c r="N7" s="70">
        <v>8900</v>
      </c>
      <c r="O7" s="65" t="s">
        <v>138</v>
      </c>
      <c r="P7" s="71" t="s">
        <v>137</v>
      </c>
      <c r="Q7" s="76" t="s">
        <v>112</v>
      </c>
      <c r="R7" s="75" t="s">
        <v>230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s="74" customFormat="1" ht="36">
      <c r="A8" s="111">
        <v>4</v>
      </c>
      <c r="B8" s="112" t="s">
        <v>185</v>
      </c>
      <c r="C8" s="113" t="s">
        <v>187</v>
      </c>
      <c r="D8" s="114">
        <v>2</v>
      </c>
      <c r="E8" s="121" t="s">
        <v>231</v>
      </c>
      <c r="F8" s="115" t="s">
        <v>3</v>
      </c>
      <c r="G8" s="113" t="s">
        <v>111</v>
      </c>
      <c r="H8" s="116">
        <v>45761</v>
      </c>
      <c r="I8" s="117">
        <v>255</v>
      </c>
      <c r="J8" s="116">
        <v>45822</v>
      </c>
      <c r="K8" s="116">
        <v>46186</v>
      </c>
      <c r="L8" s="118">
        <v>8600</v>
      </c>
      <c r="M8" s="118">
        <v>1806</v>
      </c>
      <c r="N8" s="118">
        <v>10406</v>
      </c>
      <c r="O8" s="114" t="s">
        <v>186</v>
      </c>
      <c r="P8" s="119" t="s">
        <v>226</v>
      </c>
      <c r="Q8" s="120" t="s">
        <v>151</v>
      </c>
      <c r="R8" s="121" t="s">
        <v>231</v>
      </c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64" s="48" customFormat="1">
      <c r="A9" s="122"/>
      <c r="B9" s="123"/>
      <c r="C9" s="123"/>
      <c r="D9" s="123"/>
      <c r="E9" s="123"/>
      <c r="F9" s="123"/>
      <c r="G9" s="123"/>
      <c r="H9" s="124"/>
      <c r="I9" s="124"/>
      <c r="J9" s="125"/>
      <c r="K9" s="126"/>
      <c r="L9" s="125">
        <f>SUM(L5:L8)</f>
        <v>25345.03</v>
      </c>
      <c r="M9" s="125">
        <f>SUM(M5:M8)</f>
        <v>3453.46</v>
      </c>
      <c r="N9" s="125">
        <f>SUM(N5:N8)</f>
        <v>28798.489999999998</v>
      </c>
      <c r="O9" s="127"/>
      <c r="P9" s="123"/>
      <c r="Q9" s="127"/>
      <c r="R9" s="12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</row>
    <row r="12" spans="1:64">
      <c r="S12" s="35"/>
    </row>
    <row r="13" spans="1:64">
      <c r="S13" s="35"/>
    </row>
    <row r="14" spans="1:64">
      <c r="E14" s="59"/>
      <c r="F14" s="59"/>
      <c r="G14" s="60"/>
      <c r="H14" s="60"/>
      <c r="I14" s="60"/>
      <c r="J14" s="60"/>
    </row>
    <row r="16" spans="1:64">
      <c r="E16" s="58"/>
    </row>
  </sheetData>
  <mergeCells count="17">
    <mergeCell ref="C1:E1"/>
    <mergeCell ref="R3:R4"/>
    <mergeCell ref="A3:A4"/>
    <mergeCell ref="B3:B4"/>
    <mergeCell ref="C3:C4"/>
    <mergeCell ref="D3:D4"/>
    <mergeCell ref="E3:E4"/>
    <mergeCell ref="L1:X1"/>
    <mergeCell ref="F3:F4"/>
    <mergeCell ref="G3:G4"/>
    <mergeCell ref="I3:I4"/>
    <mergeCell ref="J3:J4"/>
    <mergeCell ref="Q3:Q4"/>
    <mergeCell ref="H3:H4"/>
    <mergeCell ref="K3:K4"/>
    <mergeCell ref="L3:N3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0"/>
  <sheetViews>
    <sheetView zoomScale="89" zoomScaleNormal="89" workbookViewId="0"/>
  </sheetViews>
  <sheetFormatPr baseColWidth="10" defaultColWidth="11.42578125" defaultRowHeight="14.25"/>
  <cols>
    <col min="1" max="1" width="3.5703125" style="31" customWidth="1"/>
    <col min="2" max="2" width="16.85546875" style="30" customWidth="1"/>
    <col min="3" max="3" width="8.85546875" style="30" customWidth="1"/>
    <col min="4" max="4" width="4.5703125" style="30" customWidth="1"/>
    <col min="5" max="5" width="42.42578125" style="30" customWidth="1"/>
    <col min="6" max="6" width="12.140625" style="30" customWidth="1"/>
    <col min="7" max="7" width="9.42578125" style="30" customWidth="1"/>
    <col min="8" max="8" width="10.140625" style="32" customWidth="1"/>
    <col min="9" max="9" width="10.5703125" style="30" customWidth="1"/>
    <col min="10" max="10" width="14.42578125" style="30" customWidth="1"/>
    <col min="11" max="11" width="10.85546875" style="30" customWidth="1"/>
    <col min="12" max="12" width="16.140625" style="30" customWidth="1"/>
    <col min="13" max="13" width="24.85546875" style="33" customWidth="1"/>
    <col min="14" max="14" width="13.28515625" style="33" customWidth="1"/>
    <col min="15" max="15" width="12" style="33" customWidth="1"/>
    <col min="16" max="16" width="16.7109375" style="33" customWidth="1"/>
    <col min="17" max="17" width="19.42578125" style="34" customWidth="1"/>
    <col min="18" max="18" width="40.7109375" style="34" customWidth="1"/>
    <col min="19" max="19" width="0.5703125" style="30" hidden="1" customWidth="1"/>
    <col min="20" max="20" width="5.42578125" style="30" hidden="1" customWidth="1"/>
    <col min="21" max="21" width="0.28515625" style="34" hidden="1" customWidth="1"/>
    <col min="22" max="22" width="21.5703125" style="30" hidden="1" customWidth="1"/>
    <col min="23" max="23" width="3.28515625" style="30" hidden="1" customWidth="1"/>
    <col min="24" max="24" width="9.42578125" style="30" hidden="1" customWidth="1"/>
    <col min="25" max="25" width="7.7109375" style="30" hidden="1" customWidth="1"/>
    <col min="26" max="26" width="0.140625" style="30" hidden="1" customWidth="1"/>
    <col min="27" max="27" width="33.28515625" style="30" customWidth="1"/>
    <col min="28" max="66" width="12.140625" style="30" customWidth="1"/>
    <col min="67" max="1025" width="12.140625" style="25" customWidth="1"/>
    <col min="1026" max="1026" width="12.5703125" style="25" customWidth="1"/>
    <col min="1027" max="16384" width="11.42578125" style="25"/>
  </cols>
  <sheetData>
    <row r="1" spans="1:66" ht="89.25" customHeight="1">
      <c r="A1" s="36"/>
      <c r="B1" s="25"/>
      <c r="C1" s="239"/>
      <c r="D1" s="239"/>
      <c r="E1" s="239"/>
      <c r="F1" s="51"/>
      <c r="G1" s="52"/>
      <c r="H1" s="52"/>
      <c r="I1" s="52"/>
      <c r="J1" s="53"/>
      <c r="K1" s="272" t="s">
        <v>221</v>
      </c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4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s="27" customFormat="1" ht="20.25" customHeight="1">
      <c r="A2" s="101"/>
      <c r="B2" s="102"/>
      <c r="C2" s="103"/>
      <c r="D2" s="102"/>
      <c r="E2" s="51"/>
      <c r="F2" s="51"/>
      <c r="G2" s="52"/>
      <c r="H2" s="52"/>
      <c r="I2" s="53"/>
      <c r="J2" s="104"/>
      <c r="K2" s="105"/>
      <c r="L2" s="106"/>
      <c r="M2" s="107"/>
      <c r="N2" s="107"/>
      <c r="O2" s="107"/>
      <c r="P2" s="107"/>
      <c r="Q2" s="108"/>
      <c r="R2" s="106"/>
      <c r="S2" s="98"/>
      <c r="T2" s="99"/>
      <c r="U2" s="100"/>
      <c r="V2" s="97"/>
      <c r="W2" s="98"/>
      <c r="X2" s="98"/>
      <c r="Y2" s="26"/>
    </row>
    <row r="3" spans="1:66" s="29" customFormat="1">
      <c r="A3" s="275"/>
      <c r="B3" s="277" t="s">
        <v>62</v>
      </c>
      <c r="C3" s="247" t="s">
        <v>63</v>
      </c>
      <c r="D3" s="247" t="s">
        <v>1</v>
      </c>
      <c r="E3" s="245" t="s">
        <v>0</v>
      </c>
      <c r="F3" s="249" t="s">
        <v>159</v>
      </c>
      <c r="G3" s="234" t="s">
        <v>69</v>
      </c>
      <c r="H3" s="234" t="s">
        <v>70</v>
      </c>
      <c r="I3" s="236" t="s">
        <v>100</v>
      </c>
      <c r="J3" s="236"/>
      <c r="K3" s="236"/>
      <c r="L3" s="236" t="s">
        <v>64</v>
      </c>
      <c r="M3" s="236"/>
      <c r="N3" s="236" t="s">
        <v>101</v>
      </c>
      <c r="O3" s="236"/>
      <c r="P3" s="236"/>
      <c r="Q3" s="237" t="s">
        <v>102</v>
      </c>
      <c r="R3" s="232" t="s">
        <v>23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66" s="29" customFormat="1" ht="98.25" customHeight="1">
      <c r="A4" s="276"/>
      <c r="B4" s="278"/>
      <c r="C4" s="279"/>
      <c r="D4" s="279"/>
      <c r="E4" s="280"/>
      <c r="F4" s="281"/>
      <c r="G4" s="282"/>
      <c r="H4" s="282"/>
      <c r="I4" s="129" t="s">
        <v>65</v>
      </c>
      <c r="J4" s="130" t="s">
        <v>2</v>
      </c>
      <c r="K4" s="129" t="s">
        <v>66</v>
      </c>
      <c r="L4" s="130" t="s">
        <v>67</v>
      </c>
      <c r="M4" s="130" t="s">
        <v>68</v>
      </c>
      <c r="N4" s="129" t="s">
        <v>65</v>
      </c>
      <c r="O4" s="130" t="s">
        <v>2</v>
      </c>
      <c r="P4" s="129" t="s">
        <v>66</v>
      </c>
      <c r="Q4" s="283"/>
      <c r="R4" s="271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66" s="55" customFormat="1">
      <c r="A5" s="138"/>
      <c r="B5" s="139"/>
      <c r="C5" s="140"/>
      <c r="D5" s="140"/>
      <c r="E5" s="139"/>
      <c r="F5" s="141"/>
      <c r="G5" s="142"/>
      <c r="H5" s="142"/>
      <c r="I5" s="143"/>
      <c r="J5" s="144"/>
      <c r="K5" s="143"/>
      <c r="L5" s="144"/>
      <c r="M5" s="144"/>
      <c r="N5" s="143"/>
      <c r="O5" s="144"/>
      <c r="P5" s="143"/>
      <c r="Q5" s="143"/>
      <c r="R5" s="145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</row>
    <row r="6" spans="1:66">
      <c r="A6" s="131"/>
      <c r="B6" s="132"/>
      <c r="C6" s="132"/>
      <c r="D6" s="132"/>
      <c r="E6" s="132"/>
      <c r="F6" s="132"/>
      <c r="G6" s="133"/>
      <c r="H6" s="133"/>
      <c r="I6" s="134"/>
      <c r="J6" s="134"/>
      <c r="K6" s="134"/>
      <c r="L6" s="135"/>
      <c r="M6" s="132"/>
      <c r="N6" s="134"/>
      <c r="O6" s="134"/>
      <c r="P6" s="134"/>
      <c r="Q6" s="136"/>
      <c r="R6" s="137"/>
      <c r="U6" s="30"/>
      <c r="BF6" s="25"/>
      <c r="BG6" s="25"/>
      <c r="BH6" s="25"/>
      <c r="BI6" s="25"/>
      <c r="BJ6" s="25"/>
      <c r="BK6" s="25"/>
      <c r="BL6" s="25"/>
      <c r="BM6" s="25"/>
      <c r="BN6" s="25"/>
    </row>
    <row r="9" spans="1:66">
      <c r="U9" s="35"/>
    </row>
    <row r="10" spans="1:66">
      <c r="U10" s="35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2025_2T_Contractes_NO_menors</vt:lpstr>
      <vt:lpstr>2025_2T_Contratos_NO_menores_C</vt:lpstr>
      <vt:lpstr>2025_2T Pròrrogues</vt:lpstr>
      <vt:lpstr>2025_2T Prórrogas</vt:lpstr>
      <vt:lpstr>2025_2T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2025-09-03T10:40:41Z</dcterms:modified>
</cp:coreProperties>
</file>