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A5C3774A-82FA-493C-981C-AF9C4C5B1C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_2T_Dades Estadistiques_v" sheetId="2" r:id="rId1"/>
    <sheet name="2025_2T_Datos Estadisticos_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I10" i="2"/>
  <c r="I9" i="2"/>
  <c r="I8" i="2"/>
  <c r="D26" i="1"/>
  <c r="C26" i="1"/>
  <c r="D21" i="1"/>
  <c r="C21" i="1"/>
  <c r="D16" i="1"/>
  <c r="C16" i="1"/>
  <c r="D11" i="1"/>
  <c r="C11" i="1"/>
  <c r="D6" i="1"/>
  <c r="C6" i="1"/>
  <c r="I11" i="1" l="1"/>
  <c r="I10" i="1"/>
  <c r="I9" i="1"/>
  <c r="I8" i="1"/>
  <c r="G11" i="2" l="1"/>
  <c r="G10" i="2"/>
  <c r="G9" i="2"/>
  <c r="H12" i="2"/>
  <c r="G8" i="2"/>
  <c r="G8" i="1"/>
  <c r="C27" i="1"/>
  <c r="I12" i="2" l="1"/>
  <c r="K11" i="2" s="1"/>
  <c r="G12" i="2"/>
  <c r="J10" i="2"/>
  <c r="J9" i="2"/>
  <c r="J11" i="2"/>
  <c r="J8" i="2"/>
  <c r="K10" i="2" l="1"/>
  <c r="K9" i="2"/>
  <c r="K8" i="2"/>
  <c r="J12" i="2"/>
  <c r="G11" i="1"/>
  <c r="G10" i="1"/>
  <c r="G9" i="1"/>
  <c r="K12" i="2" l="1"/>
  <c r="H12" i="1"/>
  <c r="J8" i="1" s="1"/>
  <c r="J9" i="1" l="1"/>
  <c r="J11" i="1"/>
  <c r="G12" i="1"/>
  <c r="J10" i="1"/>
  <c r="I12" i="1"/>
  <c r="D27" i="1"/>
  <c r="J12" i="1" l="1"/>
  <c r="K9" i="1"/>
  <c r="K8" i="1"/>
  <c r="K11" i="1"/>
  <c r="K10" i="1"/>
  <c r="K12" i="1" l="1"/>
</calcChain>
</file>

<file path=xl/sharedStrings.xml><?xml version="1.0" encoding="utf-8"?>
<sst xmlns="http://schemas.openxmlformats.org/spreadsheetml/2006/main" count="98" uniqueCount="66">
  <si>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</si>
  <si>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</si>
  <si>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</si>
  <si>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</si>
  <si>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</si>
  <si>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</si>
  <si>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</si>
  <si>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</si>
  <si>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</si>
  <si>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</si>
  <si>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</si>
  <si>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</si>
  <si>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</si>
  <si>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</si>
  <si>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</si>
  <si>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</si>
  <si>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</si>
  <si>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</si>
  <si>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ABIERTO</t>
  </si>
  <si>
    <t>Subtotal contratos de servicio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</si>
  <si>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</si>
  <si>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</si>
  <si>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</si>
  <si>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</si>
  <si>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</si>
  <si>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</si>
  <si>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</si>
  <si>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</si>
  <si>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</si>
  <si>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</si>
  <si>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</si>
  <si>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</si>
  <si>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</si>
  <si>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</si>
  <si>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</si>
  <si>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</si>
  <si>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</si>
  <si>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</si>
  <si>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</si>
  <si>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</si>
  <si>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</si>
  <si>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</si>
  <si>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</si>
  <si>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</si>
  <si>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</si>
  <si>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OBERT</t>
  </si>
  <si>
    <t>Subtotal contractes serveis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</si>
  <si>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</si>
  <si>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</si>
  <si>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</si>
  <si>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</si>
  <si>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</si>
  <si>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</si>
  <si>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</si>
  <si>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</si>
  <si>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t>Abierto/Modificaciones</t>
  </si>
  <si>
    <t>ABIERTO/MODIFICACIONES</t>
  </si>
  <si>
    <t>Obert/Modificacions</t>
  </si>
  <si>
    <t>OBERT/MODIFICACIONS</t>
  </si>
  <si>
    <t>BASAT EN ACORD MARC/SDA</t>
  </si>
  <si>
    <t>BASADO EN ACUERDO MARCO/SDA</t>
  </si>
  <si>
    <t>Basat en Acord Marc/SDA/EMP</t>
  </si>
  <si>
    <t>Basado en Acuerdo Marco/SDA/EMP</t>
  </si>
  <si>
    <r>
      <rPr>
        <b/>
        <sz val="14"/>
        <color theme="0"/>
        <rFont val="Liberation Sans"/>
      </rPr>
      <t xml:space="preserve">PROCEDIMIENTOS DE CONTRATACIÓN
</t>
    </r>
    <r>
      <rPr>
        <b/>
        <sz val="12"/>
        <color theme="0"/>
        <rFont val="Arial"/>
        <family val="2"/>
      </rPr>
      <t xml:space="preserve">
</t>
    </r>
    <r>
      <rPr>
        <b/>
        <sz val="12"/>
        <color theme="0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theme="0"/>
        <rFont val="Arial"/>
        <family val="2"/>
      </rPr>
      <t xml:space="preserve">
</t>
    </r>
    <r>
      <rPr>
        <b/>
        <sz val="14"/>
        <color theme="0"/>
        <rFont val="Liberation Sans"/>
      </rPr>
      <t>DATOS ESTADÍSTICOS CONTRATOS ADJUDICADOS del 01/01/2025 al 30/06/2025</t>
    </r>
  </si>
  <si>
    <r>
      <t xml:space="preserve">Mixtos:
</t>
    </r>
    <r>
      <rPr>
        <b/>
        <sz val="8"/>
        <color theme="4"/>
        <rFont val="Liberation Sans"/>
      </rPr>
      <t>servei-subministrament</t>
    </r>
  </si>
  <si>
    <r>
      <rPr>
        <b/>
        <sz val="14"/>
        <color theme="0"/>
        <rFont val="Liberation Sans"/>
      </rPr>
      <t xml:space="preserve">PROCEDIMENTS DE CONTRACTACIÓ
</t>
    </r>
    <r>
      <rPr>
        <b/>
        <sz val="12"/>
        <color theme="0"/>
        <rFont val="Arial"/>
        <family val="2"/>
      </rPr>
      <t xml:space="preserve">
</t>
    </r>
    <r>
      <rPr>
        <b/>
        <sz val="12"/>
        <color theme="0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theme="0"/>
        <rFont val="Arial"/>
        <family val="2"/>
      </rPr>
      <t xml:space="preserve">
</t>
    </r>
    <r>
      <rPr>
        <b/>
        <sz val="14"/>
        <color theme="0"/>
        <rFont val="Liberation Sans"/>
      </rPr>
      <t>DADES ESTADÍSTIQUES CONTRACTES ADJUDICATS de l’01/01/2025 al 30/06/2025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</si>
</sst>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4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b/>
      <sz val="12"/>
      <color theme="0"/>
      <name val="Arial"/>
      <family val="2"/>
    </font>
    <font>
      <b/>
      <sz val="14"/>
      <color theme="0"/>
      <name val="Liberation Sans"/>
    </font>
    <font>
      <b/>
      <sz val="12"/>
      <color theme="0"/>
      <name val="Liberation Sans"/>
    </font>
    <font>
      <sz val="10"/>
      <color theme="4"/>
      <name val="Open Sans"/>
      <family val="2"/>
    </font>
    <font>
      <b/>
      <sz val="10"/>
      <color theme="4"/>
      <name val="Open Sans"/>
      <family val="2"/>
    </font>
    <font>
      <b/>
      <sz val="11"/>
      <color theme="4"/>
      <name val="Liberation Sans"/>
    </font>
    <font>
      <b/>
      <sz val="8"/>
      <color theme="4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rgb="FF9D2235"/>
      </bottom>
      <diagonal/>
    </border>
    <border>
      <left/>
      <right style="thin">
        <color rgb="FF9D2235"/>
      </right>
      <top/>
      <bottom style="thin">
        <color rgb="FF9D2235"/>
      </bottom>
      <diagonal/>
    </border>
    <border>
      <left/>
      <right/>
      <top style="thin">
        <color rgb="FF9D2235"/>
      </top>
      <bottom/>
      <diagonal/>
    </border>
    <border>
      <left/>
      <right style="thin">
        <color rgb="FF9D2235"/>
      </right>
      <top style="thin">
        <color rgb="FF9D2235"/>
      </top>
      <bottom/>
      <diagonal/>
    </border>
    <border>
      <left/>
      <right/>
      <top style="thin">
        <color rgb="FF9D2235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0"/>
      </left>
      <right style="thin">
        <color theme="4"/>
      </right>
      <top style="thin">
        <color theme="4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4"/>
      </right>
      <top style="thin">
        <color theme="0"/>
      </top>
      <bottom style="thin">
        <color theme="4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95">
    <xf numFmtId="0" fontId="0" fillId="0" borderId="0" xfId="0"/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6" fillId="0" borderId="0" xfId="0" applyFont="1" applyAlignment="1">
      <alignment vertical="center"/>
    </xf>
    <xf numFmtId="164" fontId="15" fillId="9" borderId="3" xfId="0" applyNumberFormat="1" applyFont="1" applyFill="1" applyBorder="1" applyAlignment="1">
      <alignment horizontal="center" vertical="center" wrapText="1"/>
    </xf>
    <xf numFmtId="164" fontId="15" fillId="9" borderId="4" xfId="0" applyNumberFormat="1" applyFont="1" applyFill="1" applyBorder="1" applyAlignment="1">
      <alignment horizontal="center" vertical="center" wrapText="1"/>
    </xf>
    <xf numFmtId="164" fontId="15" fillId="9" borderId="5" xfId="0" applyNumberFormat="1" applyFont="1" applyFill="1" applyBorder="1" applyAlignment="1">
      <alignment horizontal="center" vertical="center" wrapText="1"/>
    </xf>
    <xf numFmtId="0" fontId="19" fillId="0" borderId="0" xfId="0" applyFont="1"/>
    <xf numFmtId="4" fontId="19" fillId="0" borderId="0" xfId="0" applyNumberFormat="1" applyFont="1"/>
    <xf numFmtId="164" fontId="21" fillId="10" borderId="7" xfId="0" applyNumberFormat="1" applyFont="1" applyFill="1" applyBorder="1" applyAlignment="1">
      <alignment horizontal="right" vertical="center"/>
    </xf>
    <xf numFmtId="164" fontId="20" fillId="10" borderId="6" xfId="0" applyNumberFormat="1" applyFont="1" applyFill="1" applyBorder="1"/>
    <xf numFmtId="49" fontId="20" fillId="10" borderId="6" xfId="0" applyNumberFormat="1" applyFont="1" applyFill="1" applyBorder="1"/>
    <xf numFmtId="0" fontId="24" fillId="0" borderId="0" xfId="0" applyFont="1" applyAlignment="1">
      <alignment wrapText="1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4" fillId="0" borderId="0" xfId="0" applyNumberFormat="1" applyFont="1"/>
    <xf numFmtId="49" fontId="24" fillId="0" borderId="0" xfId="0" applyNumberFormat="1" applyFont="1"/>
    <xf numFmtId="164" fontId="15" fillId="0" borderId="1" xfId="0" applyNumberFormat="1" applyFont="1" applyBorder="1" applyAlignment="1">
      <alignment horizontal="center" vertical="center" readingOrder="1"/>
    </xf>
    <xf numFmtId="164" fontId="15" fillId="0" borderId="1" xfId="0" applyNumberFormat="1" applyFont="1" applyBorder="1" applyAlignment="1">
      <alignment horizontal="center" vertical="center" textRotation="90" readingOrder="1"/>
    </xf>
    <xf numFmtId="164" fontId="21" fillId="0" borderId="7" xfId="0" applyNumberFormat="1" applyFont="1" applyBorder="1" applyAlignment="1">
      <alignment horizontal="right" vertical="center"/>
    </xf>
    <xf numFmtId="0" fontId="24" fillId="0" borderId="0" xfId="0" applyFont="1" applyAlignment="1">
      <alignment horizontal="justify" wrapText="1"/>
    </xf>
    <xf numFmtId="49" fontId="15" fillId="0" borderId="13" xfId="0" applyNumberFormat="1" applyFont="1" applyBorder="1" applyAlignment="1">
      <alignment horizontal="center" vertical="center" textRotation="90" wrapText="1"/>
    </xf>
    <xf numFmtId="0" fontId="17" fillId="0" borderId="12" xfId="0" applyFont="1" applyBorder="1"/>
    <xf numFmtId="164" fontId="15" fillId="0" borderId="12" xfId="0" applyNumberFormat="1" applyFont="1" applyBorder="1" applyAlignment="1">
      <alignment horizontal="center" vertical="center" readingOrder="1"/>
    </xf>
    <xf numFmtId="0" fontId="19" fillId="11" borderId="7" xfId="0" applyFont="1" applyFill="1" applyBorder="1" applyAlignment="1">
      <alignment horizontal="center"/>
    </xf>
    <xf numFmtId="4" fontId="19" fillId="11" borderId="8" xfId="0" applyNumberFormat="1" applyFont="1" applyFill="1" applyBorder="1" applyAlignment="1">
      <alignment vertical="center"/>
    </xf>
    <xf numFmtId="0" fontId="22" fillId="11" borderId="7" xfId="0" applyFont="1" applyFill="1" applyBorder="1" applyAlignment="1">
      <alignment horizontal="center"/>
    </xf>
    <xf numFmtId="4" fontId="22" fillId="11" borderId="8" xfId="0" applyNumberFormat="1" applyFont="1" applyFill="1" applyBorder="1" applyAlignment="1">
      <alignment vertical="center"/>
    </xf>
    <xf numFmtId="164" fontId="21" fillId="12" borderId="7" xfId="0" applyNumberFormat="1" applyFont="1" applyFill="1" applyBorder="1" applyAlignment="1">
      <alignment horizontal="right" vertical="center"/>
    </xf>
    <xf numFmtId="164" fontId="20" fillId="12" borderId="7" xfId="0" applyNumberFormat="1" applyFont="1" applyFill="1" applyBorder="1" applyAlignment="1">
      <alignment horizontal="center"/>
    </xf>
    <xf numFmtId="4" fontId="20" fillId="12" borderId="7" xfId="0" applyNumberFormat="1" applyFont="1" applyFill="1" applyBorder="1"/>
    <xf numFmtId="166" fontId="20" fillId="12" borderId="7" xfId="0" applyNumberFormat="1" applyFont="1" applyFill="1" applyBorder="1"/>
    <xf numFmtId="166" fontId="20" fillId="12" borderId="8" xfId="0" applyNumberFormat="1" applyFont="1" applyFill="1" applyBorder="1"/>
    <xf numFmtId="164" fontId="26" fillId="9" borderId="5" xfId="0" applyNumberFormat="1" applyFont="1" applyFill="1" applyBorder="1" applyAlignment="1">
      <alignment horizontal="center" vertical="center" wrapText="1"/>
    </xf>
    <xf numFmtId="165" fontId="26" fillId="9" borderId="3" xfId="0" applyNumberFormat="1" applyFont="1" applyFill="1" applyBorder="1" applyAlignment="1">
      <alignment horizontal="right" vertical="center"/>
    </xf>
    <xf numFmtId="164" fontId="31" fillId="10" borderId="6" xfId="0" applyNumberFormat="1" applyFont="1" applyFill="1" applyBorder="1"/>
    <xf numFmtId="164" fontId="30" fillId="12" borderId="7" xfId="0" applyNumberFormat="1" applyFont="1" applyFill="1" applyBorder="1" applyAlignment="1">
      <alignment vertical="center"/>
    </xf>
    <xf numFmtId="164" fontId="30" fillId="10" borderId="7" xfId="0" applyNumberFormat="1" applyFont="1" applyFill="1" applyBorder="1" applyAlignment="1">
      <alignment vertical="center"/>
    </xf>
    <xf numFmtId="164" fontId="30" fillId="10" borderId="7" xfId="0" applyNumberFormat="1" applyFont="1" applyFill="1" applyBorder="1" applyAlignment="1">
      <alignment horizontal="left" vertical="center"/>
    </xf>
    <xf numFmtId="164" fontId="31" fillId="10" borderId="11" xfId="0" applyNumberFormat="1" applyFont="1" applyFill="1" applyBorder="1"/>
    <xf numFmtId="164" fontId="20" fillId="12" borderId="17" xfId="0" applyNumberFormat="1" applyFont="1" applyFill="1" applyBorder="1" applyAlignment="1">
      <alignment horizontal="center"/>
    </xf>
    <xf numFmtId="4" fontId="20" fillId="12" borderId="17" xfId="0" applyNumberFormat="1" applyFont="1" applyFill="1" applyBorder="1"/>
    <xf numFmtId="166" fontId="20" fillId="12" borderId="17" xfId="0" applyNumberFormat="1" applyFont="1" applyFill="1" applyBorder="1"/>
    <xf numFmtId="166" fontId="20" fillId="12" borderId="18" xfId="0" applyNumberFormat="1" applyFont="1" applyFill="1" applyBorder="1"/>
    <xf numFmtId="49" fontId="31" fillId="10" borderId="9" xfId="0" applyNumberFormat="1" applyFont="1" applyFill="1" applyBorder="1"/>
    <xf numFmtId="164" fontId="20" fillId="12" borderId="19" xfId="0" applyNumberFormat="1" applyFont="1" applyFill="1" applyBorder="1" applyAlignment="1">
      <alignment horizontal="center"/>
    </xf>
    <xf numFmtId="4" fontId="20" fillId="12" borderId="19" xfId="0" applyNumberFormat="1" applyFont="1" applyFill="1" applyBorder="1"/>
    <xf numFmtId="166" fontId="20" fillId="12" borderId="19" xfId="0" applyNumberFormat="1" applyFont="1" applyFill="1" applyBorder="1"/>
    <xf numFmtId="166" fontId="20" fillId="12" borderId="20" xfId="0" applyNumberFormat="1" applyFont="1" applyFill="1" applyBorder="1"/>
    <xf numFmtId="165" fontId="23" fillId="9" borderId="16" xfId="0" applyNumberFormat="1" applyFont="1" applyFill="1" applyBorder="1" applyAlignment="1">
      <alignment horizontal="center" vertical="center"/>
    </xf>
    <xf numFmtId="0" fontId="23" fillId="9" borderId="16" xfId="0" applyFont="1" applyFill="1" applyBorder="1" applyAlignment="1">
      <alignment horizontal="center" vertical="center"/>
    </xf>
    <xf numFmtId="165" fontId="23" fillId="9" borderId="16" xfId="0" applyNumberFormat="1" applyFont="1" applyFill="1" applyBorder="1" applyAlignment="1">
      <alignment horizontal="right" vertical="center"/>
    </xf>
    <xf numFmtId="10" fontId="23" fillId="9" borderId="16" xfId="0" applyNumberFormat="1" applyFont="1" applyFill="1" applyBorder="1" applyAlignment="1">
      <alignment horizontal="right" vertical="center"/>
    </xf>
    <xf numFmtId="164" fontId="30" fillId="0" borderId="7" xfId="0" applyNumberFormat="1" applyFont="1" applyBorder="1" applyAlignment="1">
      <alignment vertical="center"/>
    </xf>
    <xf numFmtId="165" fontId="23" fillId="9" borderId="21" xfId="0" applyNumberFormat="1" applyFont="1" applyFill="1" applyBorder="1" applyAlignment="1">
      <alignment vertical="center"/>
    </xf>
    <xf numFmtId="0" fontId="23" fillId="9" borderId="21" xfId="0" applyFont="1" applyFill="1" applyBorder="1" applyAlignment="1">
      <alignment horizontal="center" vertical="center"/>
    </xf>
    <xf numFmtId="165" fontId="23" fillId="9" borderId="21" xfId="0" applyNumberFormat="1" applyFont="1" applyFill="1" applyBorder="1" applyAlignment="1">
      <alignment horizontal="right" vertical="center"/>
    </xf>
    <xf numFmtId="10" fontId="23" fillId="9" borderId="21" xfId="0" applyNumberFormat="1" applyFont="1" applyFill="1" applyBorder="1" applyAlignment="1">
      <alignment horizontal="right" vertical="center"/>
    </xf>
    <xf numFmtId="164" fontId="15" fillId="0" borderId="23" xfId="0" applyNumberFormat="1" applyFont="1" applyBorder="1" applyAlignment="1">
      <alignment horizontal="center" vertical="center" textRotation="90" readingOrder="1"/>
    </xf>
    <xf numFmtId="0" fontId="15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textRotation="90"/>
    </xf>
    <xf numFmtId="0" fontId="15" fillId="0" borderId="23" xfId="0" applyFont="1" applyBorder="1" applyAlignment="1">
      <alignment horizontal="center" vertical="center"/>
    </xf>
    <xf numFmtId="164" fontId="20" fillId="10" borderId="11" xfId="0" applyNumberFormat="1" applyFont="1" applyFill="1" applyBorder="1"/>
    <xf numFmtId="0" fontId="27" fillId="9" borderId="14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164" fontId="15" fillId="9" borderId="24" xfId="0" applyNumberFormat="1" applyFont="1" applyFill="1" applyBorder="1" applyAlignment="1">
      <alignment horizontal="center" vertical="center" wrapText="1"/>
    </xf>
    <xf numFmtId="164" fontId="15" fillId="9" borderId="25" xfId="0" applyNumberFormat="1" applyFont="1" applyFill="1" applyBorder="1" applyAlignment="1">
      <alignment horizontal="center" vertical="center" wrapText="1"/>
    </xf>
    <xf numFmtId="164" fontId="15" fillId="9" borderId="26" xfId="0" applyNumberFormat="1" applyFont="1" applyFill="1" applyBorder="1" applyAlignment="1">
      <alignment horizontal="center" vertical="center" wrapText="1"/>
    </xf>
    <xf numFmtId="164" fontId="31" fillId="0" borderId="6" xfId="0" applyNumberFormat="1" applyFont="1" applyBorder="1" applyAlignment="1">
      <alignment horizontal="center" vertical="center"/>
    </xf>
    <xf numFmtId="0" fontId="0" fillId="9" borderId="27" xfId="0" applyFill="1" applyBorder="1"/>
    <xf numFmtId="0" fontId="0" fillId="9" borderId="22" xfId="0" applyFill="1" applyBorder="1"/>
    <xf numFmtId="0" fontId="0" fillId="9" borderId="28" xfId="0" applyFill="1" applyBorder="1"/>
    <xf numFmtId="164" fontId="15" fillId="9" borderId="27" xfId="0" applyNumberFormat="1" applyFont="1" applyFill="1" applyBorder="1" applyAlignment="1">
      <alignment horizontal="center" vertical="center" wrapText="1"/>
    </xf>
    <xf numFmtId="164" fontId="15" fillId="9" borderId="29" xfId="0" applyNumberFormat="1" applyFont="1" applyFill="1" applyBorder="1" applyAlignment="1">
      <alignment horizontal="center" vertical="center" wrapText="1"/>
    </xf>
    <xf numFmtId="164" fontId="15" fillId="9" borderId="22" xfId="0" applyNumberFormat="1" applyFont="1" applyFill="1" applyBorder="1" applyAlignment="1">
      <alignment horizontal="center" vertical="center" wrapText="1"/>
    </xf>
    <xf numFmtId="164" fontId="15" fillId="9" borderId="30" xfId="0" applyNumberFormat="1" applyFont="1" applyFill="1" applyBorder="1" applyAlignment="1">
      <alignment horizontal="center" vertical="center" wrapText="1"/>
    </xf>
    <xf numFmtId="164" fontId="15" fillId="9" borderId="28" xfId="0" applyNumberFormat="1" applyFont="1" applyFill="1" applyBorder="1" applyAlignment="1">
      <alignment horizontal="center" vertical="center" wrapText="1"/>
    </xf>
    <xf numFmtId="164" fontId="15" fillId="9" borderId="3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4" fontId="31" fillId="0" borderId="9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164" fontId="26" fillId="9" borderId="3" xfId="0" applyNumberFormat="1" applyFont="1" applyFill="1" applyBorder="1" applyAlignment="1">
      <alignment horizontal="center" vertical="center"/>
    </xf>
    <xf numFmtId="0" fontId="0" fillId="0" borderId="0" xfId="0"/>
    <xf numFmtId="0" fontId="27" fillId="9" borderId="0" xfId="0" applyFont="1" applyFill="1" applyAlignment="1">
      <alignment horizontal="center" vertical="center" wrapText="1"/>
    </xf>
    <xf numFmtId="164" fontId="15" fillId="9" borderId="16" xfId="0" applyNumberFormat="1" applyFont="1" applyFill="1" applyBorder="1" applyAlignment="1">
      <alignment horizontal="center" vertical="center" wrapText="1"/>
    </xf>
    <xf numFmtId="164" fontId="31" fillId="10" borderId="6" xfId="0" applyNumberFormat="1" applyFont="1" applyFill="1" applyBorder="1" applyAlignment="1">
      <alignment horizontal="center" vertical="center"/>
    </xf>
    <xf numFmtId="0" fontId="0" fillId="9" borderId="16" xfId="0" applyFill="1" applyBorder="1"/>
    <xf numFmtId="0" fontId="24" fillId="0" borderId="0" xfId="0" applyFont="1" applyAlignment="1">
      <alignment vertical="center" wrapText="1"/>
    </xf>
    <xf numFmtId="164" fontId="31" fillId="10" borderId="9" xfId="0" applyNumberFormat="1" applyFont="1" applyFill="1" applyBorder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</a:t>
            </a:r>
            <a:r>
              <a:rPr lang="es-ES">
                <a:solidFill>
                  <a:schemeClr val="accent1"/>
                </a:solidFill>
              </a:rPr>
              <a:t>PERCENTATGE DE VOLUM PRESSUPOSTARI DE CONTRACTES SOBRE</a:t>
            </a:r>
            <a:r>
              <a:rPr lang="es-ES" baseline="0">
                <a:solidFill>
                  <a:schemeClr val="accent1"/>
                </a:solidFill>
              </a:rPr>
              <a:t> PRESSUPOST DE LICITACIÓ</a:t>
            </a:r>
            <a:endParaRPr lang="es-ES">
              <a:solidFill>
                <a:schemeClr val="accent1"/>
              </a:solidFill>
            </a:endParaRPr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747276688453156E-2"/>
          <c:y val="4.8233242341522597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'2025_2T_Dades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14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59C9-4D39-8720-961664097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'2025_2T_Dades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'2025_2T_Dades Estadistiques_v'!$J$8:$J$11</c:f>
              <c:numCache>
                <c:formatCode>0.00" "%</c:formatCode>
                <c:ptCount val="4"/>
                <c:pt idx="0">
                  <c:v>0.14033627149912242</c:v>
                </c:pt>
                <c:pt idx="1">
                  <c:v>0.24724150933335365</c:v>
                </c:pt>
                <c:pt idx="2">
                  <c:v>0</c:v>
                </c:pt>
                <c:pt idx="3">
                  <c:v>0.61242221916752393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</a:t>
            </a:r>
            <a:r>
              <a:rPr lang="es-ES">
                <a:solidFill>
                  <a:schemeClr val="accent1"/>
                </a:solidFill>
              </a:rPr>
              <a:t>PERCENTATGE DE VOLUM PRESSUPOSTARI DE CONTRACTES SOBRE</a:t>
            </a:r>
            <a:r>
              <a:rPr lang="es-ES" baseline="0">
                <a:solidFill>
                  <a:schemeClr val="accent1"/>
                </a:solidFill>
              </a:rPr>
              <a:t> IMPORT</a:t>
            </a:r>
            <a:r>
              <a:rPr lang="es-ES">
                <a:solidFill>
                  <a:schemeClr val="accent1"/>
                </a:solidFill>
              </a:rPr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'2025_2T_Dades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explosion val="9"/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Pt>
            <c:idx val="3"/>
            <c:bubble3D val="0"/>
            <c:explosion val="16"/>
            <c:extLst>
              <c:ext xmlns:c16="http://schemas.microsoft.com/office/drawing/2014/chart" uri="{C3380CC4-5D6E-409C-BE32-E72D297353CC}">
                <c16:uniqueId val="{00000007-9DF8-4DE7-B75F-5462204D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'2025_2T_Dades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'2025_2T_Dades Estadistiques_v'!$K$8:$K$11</c:f>
              <c:numCache>
                <c:formatCode>0.00" "%</c:formatCode>
                <c:ptCount val="4"/>
                <c:pt idx="0">
                  <c:v>0.12995495165737969</c:v>
                </c:pt>
                <c:pt idx="1">
                  <c:v>0.24133902614554387</c:v>
                </c:pt>
                <c:pt idx="2">
                  <c:v>0</c:v>
                </c:pt>
                <c:pt idx="3">
                  <c:v>0.6287060221970765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</a:t>
            </a:r>
            <a:r>
              <a:rPr lang="es-ES" b="1">
                <a:solidFill>
                  <a:schemeClr val="accent1"/>
                </a:solidFill>
              </a:rPr>
              <a:t>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'2025_2T_Datos Estadisticos_c'!$J$8:$J$11</c:f>
              <c:strCache>
                <c:ptCount val="4"/>
                <c:pt idx="0">
                  <c:v>14,03 %</c:v>
                </c:pt>
                <c:pt idx="1">
                  <c:v>24,72 %</c:v>
                </c:pt>
                <c:pt idx="2">
                  <c:v>0,00 %</c:v>
                </c:pt>
                <c:pt idx="3">
                  <c:v>61,24 %</c:v>
                </c:pt>
              </c:strCache>
            </c:strRef>
          </c:tx>
          <c:explosion val="21"/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spPr/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spPr/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Pt>
            <c:idx val="3"/>
            <c:bubble3D val="0"/>
            <c:spPr/>
            <c:extLst>
              <c:ext xmlns:c16="http://schemas.microsoft.com/office/drawing/2014/chart" uri="{C3380CC4-5D6E-409C-BE32-E72D297353CC}">
                <c16:uniqueId val="{00000007-0C17-4A30-892A-D08900C16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'2025_2T_Datos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'2025_2T_Datos Estadisticos_c'!$J$8:$J$11</c:f>
              <c:numCache>
                <c:formatCode>0.00" "%</c:formatCode>
                <c:ptCount val="4"/>
                <c:pt idx="0">
                  <c:v>0.14033627149912242</c:v>
                </c:pt>
                <c:pt idx="1">
                  <c:v>0.24724150933335365</c:v>
                </c:pt>
                <c:pt idx="2">
                  <c:v>0</c:v>
                </c:pt>
                <c:pt idx="3">
                  <c:v>0.61242221916752393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65146079871942963"/>
          <c:y val="0.62207288791950477"/>
          <c:w val="0.32091377214600414"/>
          <c:h val="0.32464537243584235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 b="1">
                <a:solidFill>
                  <a:schemeClr val="accent1"/>
                </a:solidFill>
              </a:rPr>
              <a:t> PORCENTAJE DE VOLUMEN PRESUPUESTARIO DE CONTRATOS SOBRE</a:t>
            </a:r>
            <a:r>
              <a:rPr lang="es-ES" b="1" baseline="0">
                <a:solidFill>
                  <a:schemeClr val="accent1"/>
                </a:solidFill>
              </a:rPr>
              <a:t> IMPORTE </a:t>
            </a:r>
            <a:r>
              <a:rPr lang="es-ES" b="1">
                <a:solidFill>
                  <a:schemeClr val="accent1"/>
                </a:solidFill>
              </a:rPr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849831089837E-2"/>
          <c:y val="0.13764989618093293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'2025_2T_Datos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38"/>
          <c:dPt>
            <c:idx val="0"/>
            <c:bubble3D val="0"/>
            <c:explosion val="23"/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16"/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Pt>
            <c:idx val="3"/>
            <c:bubble3D val="0"/>
            <c:explosion val="17"/>
            <c:extLst>
              <c:ext xmlns:c16="http://schemas.microsoft.com/office/drawing/2014/chart" uri="{C3380CC4-5D6E-409C-BE32-E72D297353CC}">
                <c16:uniqueId val="{00000007-8C55-4B9F-9D67-4C44F56BE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'2025_2T_Datos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'2025_2T_Datos Estadisticos_c'!$K$8:$K$11</c:f>
              <c:numCache>
                <c:formatCode>0.00" "%</c:formatCode>
                <c:ptCount val="4"/>
                <c:pt idx="0">
                  <c:v>0.12995495165737969</c:v>
                </c:pt>
                <c:pt idx="1">
                  <c:v>0.24133902614554387</c:v>
                </c:pt>
                <c:pt idx="2">
                  <c:v>0</c:v>
                </c:pt>
                <c:pt idx="3">
                  <c:v>0.6287060221970765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 b="0" kern="1000" baseline="0">
                <a:latin typeface="Open San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5813706933207183"/>
          <c:y val="0.61041991558728637"/>
          <c:w val="0.32440566801064208"/>
          <c:h val="0.3728214179650981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7163908"/>
    <xdr:ext cx="5704974" cy="362440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16317" y="7168816"/>
    <xdr:ext cx="6446920" cy="369971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7006608"/>
    <xdr:ext cx="5901121" cy="368985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544481" y="6974052"/>
    <xdr:ext cx="6648191" cy="3700517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AvAf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9D2235"/>
      </a:accent1>
      <a:accent2>
        <a:srgbClr val="C6C6C6"/>
      </a:accent2>
      <a:accent3>
        <a:srgbClr val="EABAC2"/>
      </a:accent3>
      <a:accent4>
        <a:srgbClr val="CE9FA1"/>
      </a:accent4>
      <a:accent5>
        <a:srgbClr val="D8C1BD"/>
      </a:accent5>
      <a:accent6>
        <a:srgbClr val="5B6770"/>
      </a:accent6>
      <a:hlink>
        <a:srgbClr val="0070C0"/>
      </a:hlink>
      <a:folHlink>
        <a:srgbClr val="9D2235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tabSelected="1" zoomScale="95" zoomScaleNormal="95" workbookViewId="0"/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3.5" customWidth="1"/>
    <col min="7" max="7" width="13.25" customWidth="1"/>
    <col min="8" max="8" width="18.625" customWidth="1"/>
    <col min="9" max="9" width="15.375" customWidth="1"/>
    <col min="10" max="10" width="13.625" customWidth="1"/>
    <col min="11" max="11" width="14.625" customWidth="1"/>
    <col min="12" max="64" width="10.625" customWidth="1"/>
  </cols>
  <sheetData>
    <row r="1" spans="1:64" ht="101.25" customHeight="1">
      <c r="A1" s="1"/>
      <c r="C1" s="68" t="s">
        <v>65</v>
      </c>
      <c r="D1" s="69"/>
      <c r="E1" s="69"/>
      <c r="F1" s="69"/>
      <c r="G1" s="69"/>
      <c r="H1" s="69"/>
      <c r="I1" s="69"/>
      <c r="J1" s="69"/>
      <c r="K1" s="69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23.25" customHeight="1">
      <c r="A2" s="27"/>
      <c r="B2" s="28"/>
      <c r="C2" s="26"/>
      <c r="D2" s="22"/>
      <c r="E2" s="23"/>
      <c r="F2" s="63"/>
      <c r="G2" s="64"/>
      <c r="H2" s="64"/>
      <c r="I2" s="64"/>
      <c r="J2" s="65"/>
      <c r="K2" s="66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29</v>
      </c>
      <c r="B3" s="9" t="s">
        <v>30</v>
      </c>
      <c r="C3" s="9" t="s">
        <v>31</v>
      </c>
      <c r="D3" s="10" t="s">
        <v>32</v>
      </c>
      <c r="E3" s="11"/>
      <c r="F3" s="70" t="s">
        <v>33</v>
      </c>
      <c r="G3" s="71"/>
      <c r="H3" s="71"/>
      <c r="I3" s="71"/>
      <c r="J3" s="71"/>
      <c r="K3" s="72"/>
    </row>
    <row r="4" spans="1:64" ht="16.5">
      <c r="A4" s="73" t="s">
        <v>34</v>
      </c>
      <c r="B4" s="58" t="s">
        <v>6</v>
      </c>
      <c r="C4" s="29">
        <v>0</v>
      </c>
      <c r="D4" s="30">
        <v>0</v>
      </c>
      <c r="E4" s="12"/>
      <c r="F4" s="74"/>
      <c r="G4" s="75"/>
      <c r="H4" s="75"/>
      <c r="I4" s="75"/>
      <c r="J4" s="75"/>
      <c r="K4" s="76"/>
    </row>
    <row r="5" spans="1:64" ht="16.5">
      <c r="A5" s="73"/>
      <c r="B5" s="58" t="s">
        <v>35</v>
      </c>
      <c r="C5" s="29">
        <v>0</v>
      </c>
      <c r="D5" s="30">
        <v>0</v>
      </c>
      <c r="E5" s="12"/>
      <c r="F5" s="77" t="s">
        <v>36</v>
      </c>
      <c r="G5" s="79" t="s">
        <v>37</v>
      </c>
      <c r="H5" s="79" t="s">
        <v>38</v>
      </c>
      <c r="I5" s="79" t="s">
        <v>39</v>
      </c>
      <c r="J5" s="79" t="s">
        <v>40</v>
      </c>
      <c r="K5" s="81"/>
    </row>
    <row r="6" spans="1:64" ht="16.5">
      <c r="A6" s="73"/>
      <c r="B6" s="24" t="s">
        <v>41</v>
      </c>
      <c r="C6" s="31">
        <v>0</v>
      </c>
      <c r="D6" s="32">
        <v>0</v>
      </c>
      <c r="E6" s="12"/>
      <c r="F6" s="77"/>
      <c r="G6" s="79"/>
      <c r="H6" s="79"/>
      <c r="I6" s="79"/>
      <c r="J6" s="79" t="s">
        <v>42</v>
      </c>
      <c r="K6" s="81" t="s">
        <v>43</v>
      </c>
    </row>
    <row r="7" spans="1:64" ht="16.5">
      <c r="A7" s="73" t="s">
        <v>44</v>
      </c>
      <c r="B7" s="58" t="s">
        <v>6</v>
      </c>
      <c r="C7" s="29">
        <v>12</v>
      </c>
      <c r="D7" s="30">
        <v>15790</v>
      </c>
      <c r="E7" s="12"/>
      <c r="F7" s="78"/>
      <c r="G7" s="80"/>
      <c r="H7" s="80"/>
      <c r="I7" s="80"/>
      <c r="J7" s="80"/>
      <c r="K7" s="82"/>
    </row>
    <row r="8" spans="1:64" ht="16.5">
      <c r="A8" s="73"/>
      <c r="B8" s="58" t="s">
        <v>35</v>
      </c>
      <c r="C8" s="29">
        <v>3</v>
      </c>
      <c r="D8" s="30">
        <v>30000</v>
      </c>
      <c r="E8" s="12"/>
      <c r="F8" s="67" t="s">
        <v>17</v>
      </c>
      <c r="G8" s="45">
        <f>C4+C7+C12+C17+C22</f>
        <v>13</v>
      </c>
      <c r="H8" s="46">
        <v>20265.14</v>
      </c>
      <c r="I8" s="46">
        <f>D7+D12</f>
        <v>16154.24</v>
      </c>
      <c r="J8" s="47">
        <f>+H8/$H$12</f>
        <v>0.14033627149912242</v>
      </c>
      <c r="K8" s="48">
        <f>+I8/$I$12</f>
        <v>0.12995495165737969</v>
      </c>
    </row>
    <row r="9" spans="1:64" ht="16.5">
      <c r="A9" s="73"/>
      <c r="B9" s="58" t="s">
        <v>57</v>
      </c>
      <c r="C9" s="29">
        <v>0</v>
      </c>
      <c r="D9" s="30">
        <v>0</v>
      </c>
      <c r="E9" s="12"/>
      <c r="F9" s="14" t="s">
        <v>45</v>
      </c>
      <c r="G9" s="34">
        <f>C5+C8+C13+C18+C23</f>
        <v>3</v>
      </c>
      <c r="H9" s="35">
        <v>35702.699999999997</v>
      </c>
      <c r="I9" s="35">
        <f>D5+D8+D13+D18+D23</f>
        <v>30000</v>
      </c>
      <c r="J9" s="36">
        <f t="shared" ref="J9:J11" si="0">+H9/$H$12</f>
        <v>0.24724150933335365</v>
      </c>
      <c r="K9" s="37">
        <f t="shared" ref="K9:K11" si="1">+I9/$I$12</f>
        <v>0.24133902614554387</v>
      </c>
    </row>
    <row r="10" spans="1:64" ht="16.5">
      <c r="A10" s="73"/>
      <c r="B10" s="58" t="s">
        <v>61</v>
      </c>
      <c r="C10" s="29">
        <v>3</v>
      </c>
      <c r="D10" s="30">
        <v>34433.4</v>
      </c>
      <c r="E10" s="12"/>
      <c r="F10" s="14" t="s">
        <v>58</v>
      </c>
      <c r="G10" s="34">
        <f>C9+C14+C19+C24</f>
        <v>0</v>
      </c>
      <c r="H10" s="35">
        <v>0</v>
      </c>
      <c r="I10" s="35">
        <f>D9+D14+D19+D24</f>
        <v>0</v>
      </c>
      <c r="J10" s="36">
        <f t="shared" si="0"/>
        <v>0</v>
      </c>
      <c r="K10" s="37">
        <f t="shared" si="1"/>
        <v>0</v>
      </c>
    </row>
    <row r="11" spans="1:64" ht="16.5">
      <c r="A11" s="73"/>
      <c r="B11" s="24" t="s">
        <v>46</v>
      </c>
      <c r="C11" s="31">
        <v>18</v>
      </c>
      <c r="D11" s="32">
        <v>80223.399999999994</v>
      </c>
      <c r="E11" s="12"/>
      <c r="F11" s="15" t="s">
        <v>59</v>
      </c>
      <c r="G11" s="34">
        <f>+C10+C15+C20+C25</f>
        <v>10</v>
      </c>
      <c r="H11" s="35">
        <v>88436.31</v>
      </c>
      <c r="I11" s="35">
        <f>D10+D15</f>
        <v>78152.22</v>
      </c>
      <c r="J11" s="36">
        <f t="shared" si="0"/>
        <v>0.61242221916752393</v>
      </c>
      <c r="K11" s="37">
        <f t="shared" si="1"/>
        <v>0.6287060221970765</v>
      </c>
    </row>
    <row r="12" spans="1:64" ht="16.5">
      <c r="A12" s="73" t="s">
        <v>47</v>
      </c>
      <c r="B12" s="58" t="s">
        <v>6</v>
      </c>
      <c r="C12" s="29">
        <v>1</v>
      </c>
      <c r="D12" s="30">
        <v>364.24</v>
      </c>
      <c r="E12" s="12"/>
      <c r="F12" s="59" t="s">
        <v>21</v>
      </c>
      <c r="G12" s="60">
        <f>SUM(G8:G11)</f>
        <v>26</v>
      </c>
      <c r="H12" s="61">
        <f>SUM(H8:H11)</f>
        <v>144404.15</v>
      </c>
      <c r="I12" s="61">
        <f>SUM(I8:I11)</f>
        <v>124306.45999999999</v>
      </c>
      <c r="J12" s="62">
        <f>+J8+J9+J10+J11</f>
        <v>1</v>
      </c>
      <c r="K12" s="62">
        <f>+K8+K9+K10+K11</f>
        <v>1</v>
      </c>
    </row>
    <row r="13" spans="1:64" ht="16.5">
      <c r="A13" s="73"/>
      <c r="B13" s="58" t="s">
        <v>35</v>
      </c>
      <c r="C13" s="29">
        <v>0</v>
      </c>
      <c r="D13" s="30">
        <v>0</v>
      </c>
      <c r="E13" s="12"/>
      <c r="F13" s="11"/>
      <c r="G13" s="11"/>
      <c r="H13" s="11"/>
      <c r="I13" s="11"/>
      <c r="J13" s="11"/>
    </row>
    <row r="14" spans="1:64" ht="16.5">
      <c r="A14" s="73"/>
      <c r="B14" s="58" t="s">
        <v>57</v>
      </c>
      <c r="C14" s="29">
        <v>0</v>
      </c>
      <c r="D14" s="30">
        <v>0</v>
      </c>
      <c r="E14" s="12"/>
      <c r="F14" s="11"/>
      <c r="G14" s="11"/>
      <c r="H14" s="11"/>
      <c r="I14" s="11"/>
      <c r="J14" s="11"/>
    </row>
    <row r="15" spans="1:64" ht="16.5">
      <c r="A15" s="73"/>
      <c r="B15" s="58" t="s">
        <v>61</v>
      </c>
      <c r="C15" s="29">
        <v>7</v>
      </c>
      <c r="D15" s="30">
        <v>43718.82</v>
      </c>
      <c r="E15" s="12"/>
      <c r="F15" s="83" t="s">
        <v>48</v>
      </c>
      <c r="G15" s="83"/>
      <c r="H15" s="83"/>
      <c r="I15" s="83"/>
      <c r="J15" s="83"/>
      <c r="K15" s="83"/>
    </row>
    <row r="16" spans="1:64" ht="16.5">
      <c r="A16" s="73"/>
      <c r="B16" s="24" t="s">
        <v>49</v>
      </c>
      <c r="C16" s="31">
        <v>8</v>
      </c>
      <c r="D16" s="32">
        <v>44083.06</v>
      </c>
      <c r="E16" s="12"/>
      <c r="F16" s="83"/>
      <c r="G16" s="83"/>
      <c r="H16" s="83"/>
      <c r="I16" s="83"/>
      <c r="J16" s="83"/>
      <c r="K16" s="83"/>
    </row>
    <row r="17" spans="1:11" ht="16.5">
      <c r="A17" s="84" t="s">
        <v>64</v>
      </c>
      <c r="B17" s="58" t="s">
        <v>6</v>
      </c>
      <c r="C17" s="29">
        <v>0</v>
      </c>
      <c r="D17" s="30">
        <v>0</v>
      </c>
      <c r="E17" s="12"/>
      <c r="F17" s="25"/>
      <c r="G17" s="25"/>
      <c r="H17" s="25"/>
      <c r="I17" s="25"/>
      <c r="J17" s="25"/>
      <c r="K17" s="25"/>
    </row>
    <row r="18" spans="1:11" ht="16.5">
      <c r="A18" s="85"/>
      <c r="B18" s="58" t="s">
        <v>35</v>
      </c>
      <c r="C18" s="29">
        <v>0</v>
      </c>
      <c r="D18" s="30">
        <v>0</v>
      </c>
      <c r="E18" s="12"/>
      <c r="F18" s="11"/>
      <c r="G18" s="11"/>
      <c r="H18" s="11"/>
      <c r="I18" s="11"/>
      <c r="J18" s="11"/>
    </row>
    <row r="19" spans="1:11" ht="16.5">
      <c r="A19" s="85"/>
      <c r="B19" s="58" t="s">
        <v>57</v>
      </c>
      <c r="C19" s="29">
        <v>0</v>
      </c>
      <c r="D19" s="30">
        <v>0</v>
      </c>
      <c r="E19" s="12"/>
      <c r="F19" s="11"/>
      <c r="G19" s="11"/>
      <c r="H19" s="11"/>
      <c r="I19" s="11"/>
      <c r="J19" s="11"/>
    </row>
    <row r="20" spans="1:11" ht="16.5">
      <c r="A20" s="85"/>
      <c r="B20" s="58" t="s">
        <v>61</v>
      </c>
      <c r="C20" s="29">
        <v>0</v>
      </c>
      <c r="D20" s="30">
        <v>0</v>
      </c>
      <c r="E20" s="12"/>
      <c r="F20" s="83" t="s">
        <v>50</v>
      </c>
      <c r="G20" s="83"/>
      <c r="H20" s="83"/>
      <c r="I20" s="83"/>
      <c r="J20" s="83"/>
      <c r="K20" s="83"/>
    </row>
    <row r="21" spans="1:11" ht="16.5">
      <c r="A21" s="86"/>
      <c r="B21" s="24" t="s">
        <v>51</v>
      </c>
      <c r="C21" s="31">
        <v>0</v>
      </c>
      <c r="D21" s="32">
        <v>0</v>
      </c>
      <c r="E21" s="11"/>
      <c r="F21" s="83"/>
      <c r="G21" s="83"/>
      <c r="H21" s="83"/>
      <c r="I21" s="83"/>
      <c r="J21" s="83"/>
      <c r="K21" s="83"/>
    </row>
    <row r="22" spans="1:11" ht="16.5">
      <c r="A22" s="73" t="s">
        <v>52</v>
      </c>
      <c r="B22" s="58" t="s">
        <v>6</v>
      </c>
      <c r="C22" s="29">
        <v>0</v>
      </c>
      <c r="D22" s="30">
        <v>0</v>
      </c>
      <c r="E22" s="11"/>
      <c r="F22" s="83"/>
      <c r="G22" s="83"/>
      <c r="H22" s="83"/>
      <c r="I22" s="83"/>
      <c r="J22" s="83"/>
      <c r="K22" s="83"/>
    </row>
    <row r="23" spans="1:11" ht="16.5">
      <c r="A23" s="73"/>
      <c r="B23" s="58" t="s">
        <v>35</v>
      </c>
      <c r="C23" s="29">
        <v>0</v>
      </c>
      <c r="D23" s="30">
        <v>0</v>
      </c>
      <c r="E23" s="11"/>
      <c r="F23" s="11"/>
      <c r="G23" s="11"/>
      <c r="H23" s="11"/>
      <c r="I23" s="11"/>
    </row>
    <row r="24" spans="1:11" ht="16.5">
      <c r="A24" s="73"/>
      <c r="B24" s="58" t="s">
        <v>57</v>
      </c>
      <c r="C24" s="29">
        <v>0</v>
      </c>
      <c r="D24" s="30">
        <v>0</v>
      </c>
      <c r="E24" s="11"/>
      <c r="F24" s="11"/>
      <c r="G24" s="11"/>
      <c r="H24" s="11"/>
      <c r="I24" s="11"/>
    </row>
    <row r="25" spans="1:11" ht="16.5">
      <c r="A25" s="73"/>
      <c r="B25" s="58" t="s">
        <v>61</v>
      </c>
      <c r="C25" s="29">
        <v>0</v>
      </c>
      <c r="D25" s="30">
        <v>0</v>
      </c>
      <c r="E25" s="11"/>
    </row>
    <row r="26" spans="1:11" ht="16.5">
      <c r="A26" s="73"/>
      <c r="B26" s="24" t="s">
        <v>53</v>
      </c>
      <c r="C26" s="31">
        <v>0</v>
      </c>
      <c r="D26" s="32">
        <v>0</v>
      </c>
      <c r="E26" s="11"/>
    </row>
    <row r="27" spans="1:11" ht="16.5">
      <c r="A27" s="87" t="s">
        <v>54</v>
      </c>
      <c r="B27" s="87"/>
      <c r="C27" s="38">
        <v>26</v>
      </c>
      <c r="D27" s="39">
        <v>124306.45999999999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17"/>
      <c r="F36" s="88"/>
      <c r="G36" s="88"/>
      <c r="H36" s="88"/>
      <c r="I36" s="88"/>
      <c r="J36" s="88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64" ht="15.75">
      <c r="E37" s="17"/>
      <c r="F37" s="88"/>
      <c r="G37" s="88"/>
      <c r="H37" s="88"/>
      <c r="I37" s="88"/>
      <c r="J37" s="88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</row>
    <row r="38" spans="1:64" ht="15.75">
      <c r="E38" s="17"/>
      <c r="F38" s="88"/>
      <c r="G38" s="88"/>
      <c r="H38" s="88"/>
      <c r="I38" s="88"/>
      <c r="J38" s="88"/>
      <c r="K38" s="16"/>
      <c r="L38" s="16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</row>
    <row r="39" spans="1:64" ht="15.75">
      <c r="A39" s="17"/>
      <c r="B39" s="17"/>
      <c r="C39" s="17"/>
      <c r="D39" s="17"/>
      <c r="F39" s="88"/>
      <c r="G39" s="88"/>
      <c r="H39" s="88"/>
      <c r="I39" s="18"/>
      <c r="J39" s="18"/>
      <c r="K39" s="19"/>
      <c r="L39" s="19"/>
    </row>
    <row r="40" spans="1:64" ht="15.75">
      <c r="A40" s="17"/>
      <c r="B40" s="17"/>
      <c r="C40" s="17"/>
      <c r="D40" s="17"/>
      <c r="F40" s="17"/>
      <c r="G40" s="20"/>
      <c r="H40" s="20"/>
      <c r="I40" s="20"/>
      <c r="J40" s="20"/>
    </row>
    <row r="41" spans="1:64" ht="15.75">
      <c r="A41" s="17"/>
      <c r="B41" s="17"/>
      <c r="C41" s="17"/>
      <c r="D41" s="17"/>
      <c r="F41" s="21"/>
      <c r="G41" s="20"/>
      <c r="H41" s="20"/>
      <c r="I41" s="20"/>
      <c r="J41" s="20"/>
    </row>
    <row r="42" spans="1:64" ht="15.75">
      <c r="F42" s="17"/>
      <c r="G42" s="20"/>
      <c r="H42" s="20"/>
      <c r="I42" s="17"/>
      <c r="J42" s="17"/>
    </row>
  </sheetData>
  <mergeCells count="24">
    <mergeCell ref="A27:B27"/>
    <mergeCell ref="F36:J36"/>
    <mergeCell ref="F37:J37"/>
    <mergeCell ref="F38:F39"/>
    <mergeCell ref="G38:G39"/>
    <mergeCell ref="H38:H39"/>
    <mergeCell ref="I38:J38"/>
    <mergeCell ref="A12:A16"/>
    <mergeCell ref="F15:K16"/>
    <mergeCell ref="F20:K22"/>
    <mergeCell ref="A22:A26"/>
    <mergeCell ref="A17:A21"/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2"/>
  <sheetViews>
    <sheetView zoomScale="87" zoomScaleNormal="87" workbookViewId="0"/>
  </sheetViews>
  <sheetFormatPr baseColWidth="10" defaultRowHeight="14.25"/>
  <cols>
    <col min="1" max="1" width="15.75" customWidth="1"/>
    <col min="2" max="2" width="30.875" customWidth="1"/>
    <col min="3" max="3" width="12.625" customWidth="1"/>
    <col min="4" max="4" width="18" customWidth="1"/>
    <col min="5" max="5" width="8.5" customWidth="1"/>
    <col min="6" max="6" width="30.5" customWidth="1"/>
    <col min="7" max="7" width="11" customWidth="1"/>
    <col min="8" max="8" width="18.625" customWidth="1"/>
    <col min="9" max="9" width="13.5" customWidth="1"/>
    <col min="10" max="10" width="13.375" customWidth="1"/>
    <col min="11" max="11" width="13.25" customWidth="1"/>
    <col min="12" max="64" width="10.625" customWidth="1"/>
  </cols>
  <sheetData>
    <row r="1" spans="1:64" ht="102" customHeight="1">
      <c r="A1" s="1"/>
      <c r="C1" s="89" t="s">
        <v>63</v>
      </c>
      <c r="D1" s="89"/>
      <c r="E1" s="89"/>
      <c r="F1" s="89"/>
      <c r="G1" s="89"/>
      <c r="H1" s="89"/>
      <c r="I1" s="89"/>
      <c r="J1" s="89"/>
      <c r="K1" s="89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12.75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0</v>
      </c>
      <c r="B3" s="9" t="s">
        <v>1</v>
      </c>
      <c r="C3" s="9" t="s">
        <v>2</v>
      </c>
      <c r="D3" s="10" t="s">
        <v>3</v>
      </c>
      <c r="E3" s="11"/>
      <c r="F3" s="90" t="s">
        <v>4</v>
      </c>
      <c r="G3" s="90"/>
      <c r="H3" s="90"/>
      <c r="I3" s="90"/>
      <c r="J3" s="90"/>
      <c r="K3" s="90"/>
    </row>
    <row r="4" spans="1:64" ht="16.5">
      <c r="A4" s="91" t="s">
        <v>5</v>
      </c>
      <c r="B4" s="41" t="s">
        <v>6</v>
      </c>
      <c r="C4" s="29">
        <v>0</v>
      </c>
      <c r="D4" s="30">
        <v>0</v>
      </c>
      <c r="E4" s="12"/>
      <c r="F4" s="92"/>
      <c r="G4" s="92"/>
      <c r="H4" s="92"/>
      <c r="I4" s="92"/>
      <c r="J4" s="92"/>
      <c r="K4" s="92"/>
    </row>
    <row r="5" spans="1:64" ht="16.5">
      <c r="A5" s="91"/>
      <c r="B5" s="41" t="s">
        <v>7</v>
      </c>
      <c r="C5" s="29">
        <v>0</v>
      </c>
      <c r="D5" s="30">
        <v>0</v>
      </c>
      <c r="E5" s="12"/>
      <c r="F5" s="90" t="s">
        <v>8</v>
      </c>
      <c r="G5" s="90" t="s">
        <v>9</v>
      </c>
      <c r="H5" s="90" t="s">
        <v>10</v>
      </c>
      <c r="I5" s="90" t="s">
        <v>11</v>
      </c>
      <c r="J5" s="90" t="s">
        <v>12</v>
      </c>
      <c r="K5" s="90"/>
    </row>
    <row r="6" spans="1:64" ht="16.5">
      <c r="A6" s="91"/>
      <c r="B6" s="33" t="s">
        <v>13</v>
      </c>
      <c r="C6" s="31">
        <f>+C4+C5</f>
        <v>0</v>
      </c>
      <c r="D6" s="32">
        <f>+D4+D5</f>
        <v>0</v>
      </c>
      <c r="E6" s="12"/>
      <c r="F6" s="90"/>
      <c r="G6" s="90"/>
      <c r="H6" s="90"/>
      <c r="I6" s="90"/>
      <c r="J6" s="90" t="s">
        <v>14</v>
      </c>
      <c r="K6" s="90" t="s">
        <v>15</v>
      </c>
    </row>
    <row r="7" spans="1:64" ht="16.5">
      <c r="A7" s="91" t="s">
        <v>16</v>
      </c>
      <c r="B7" s="41" t="s">
        <v>6</v>
      </c>
      <c r="C7" s="29">
        <v>12</v>
      </c>
      <c r="D7" s="30">
        <v>15790</v>
      </c>
      <c r="E7" s="12"/>
      <c r="F7" s="90"/>
      <c r="G7" s="90"/>
      <c r="H7" s="90"/>
      <c r="I7" s="90"/>
      <c r="J7" s="90"/>
      <c r="K7" s="90"/>
    </row>
    <row r="8" spans="1:64" ht="16.5">
      <c r="A8" s="91"/>
      <c r="B8" s="41" t="s">
        <v>7</v>
      </c>
      <c r="C8" s="29">
        <v>3</v>
      </c>
      <c r="D8" s="30">
        <v>30000</v>
      </c>
      <c r="E8" s="12"/>
      <c r="F8" s="44" t="s">
        <v>17</v>
      </c>
      <c r="G8" s="45">
        <f>C4+C7+C12+C17+C22</f>
        <v>13</v>
      </c>
      <c r="H8" s="46">
        <v>20265.14</v>
      </c>
      <c r="I8" s="46">
        <f>D7+D12</f>
        <v>16154.24</v>
      </c>
      <c r="J8" s="47">
        <f>+H8/$H$12</f>
        <v>0.14033627149912242</v>
      </c>
      <c r="K8" s="48">
        <f>+I8/$I$12</f>
        <v>0.12995495165737969</v>
      </c>
    </row>
    <row r="9" spans="1:64" ht="16.5">
      <c r="A9" s="91"/>
      <c r="B9" s="41" t="s">
        <v>55</v>
      </c>
      <c r="C9" s="29">
        <v>0</v>
      </c>
      <c r="D9" s="30">
        <v>0</v>
      </c>
      <c r="E9" s="12"/>
      <c r="F9" s="40" t="s">
        <v>18</v>
      </c>
      <c r="G9" s="34">
        <f>C5+C8+C13+C18+C23</f>
        <v>3</v>
      </c>
      <c r="H9" s="35">
        <v>35702.699999999997</v>
      </c>
      <c r="I9" s="35">
        <f>D5+D8+D13+D18+D23</f>
        <v>30000</v>
      </c>
      <c r="J9" s="36">
        <f t="shared" ref="J9:J11" si="0">+H9/$H$12</f>
        <v>0.24724150933335365</v>
      </c>
      <c r="K9" s="37">
        <f t="shared" ref="K9:K11" si="1">+I9/$I$12</f>
        <v>0.24133902614554387</v>
      </c>
    </row>
    <row r="10" spans="1:64" ht="16.5">
      <c r="A10" s="91"/>
      <c r="B10" s="41" t="s">
        <v>62</v>
      </c>
      <c r="C10" s="29">
        <v>3</v>
      </c>
      <c r="D10" s="30">
        <v>34433.4</v>
      </c>
      <c r="E10" s="12"/>
      <c r="F10" s="40" t="s">
        <v>56</v>
      </c>
      <c r="G10" s="34">
        <f>C9+C14+C19+C24</f>
        <v>0</v>
      </c>
      <c r="H10" s="35">
        <v>0</v>
      </c>
      <c r="I10" s="35">
        <f>D9+D14+D19+D24</f>
        <v>0</v>
      </c>
      <c r="J10" s="36">
        <f t="shared" si="0"/>
        <v>0</v>
      </c>
      <c r="K10" s="37">
        <f t="shared" si="1"/>
        <v>0</v>
      </c>
    </row>
    <row r="11" spans="1:64" ht="16.5">
      <c r="A11" s="91"/>
      <c r="B11" s="33" t="s">
        <v>19</v>
      </c>
      <c r="C11" s="31">
        <f>SUM(C7:C10)</f>
        <v>18</v>
      </c>
      <c r="D11" s="32">
        <f>+D7+D8+D9+D10</f>
        <v>80223.399999999994</v>
      </c>
      <c r="E11" s="12"/>
      <c r="F11" s="49" t="s">
        <v>60</v>
      </c>
      <c r="G11" s="50">
        <f>+C10+C15+C20+C25</f>
        <v>10</v>
      </c>
      <c r="H11" s="51">
        <v>88436.31</v>
      </c>
      <c r="I11" s="51">
        <f>D10+D15</f>
        <v>78152.22</v>
      </c>
      <c r="J11" s="52">
        <f t="shared" si="0"/>
        <v>0.61242221916752393</v>
      </c>
      <c r="K11" s="53">
        <f t="shared" si="1"/>
        <v>0.6287060221970765</v>
      </c>
    </row>
    <row r="12" spans="1:64" ht="16.5">
      <c r="A12" s="91" t="s">
        <v>20</v>
      </c>
      <c r="B12" s="41" t="s">
        <v>6</v>
      </c>
      <c r="C12" s="29">
        <v>1</v>
      </c>
      <c r="D12" s="30">
        <v>364.24</v>
      </c>
      <c r="E12" s="12"/>
      <c r="F12" s="54" t="s">
        <v>21</v>
      </c>
      <c r="G12" s="55">
        <f>SUM(G8:G11)</f>
        <v>26</v>
      </c>
      <c r="H12" s="56">
        <f>SUM(H8:H11)</f>
        <v>144404.15</v>
      </c>
      <c r="I12" s="56">
        <f>SUM(I8:I11)</f>
        <v>124306.45999999999</v>
      </c>
      <c r="J12" s="57">
        <f>+J8+J9+J10+J11</f>
        <v>1</v>
      </c>
      <c r="K12" s="57">
        <f>+K8+K9+K10+K11</f>
        <v>1</v>
      </c>
    </row>
    <row r="13" spans="1:64" ht="16.5">
      <c r="A13" s="91"/>
      <c r="B13" s="41" t="s">
        <v>7</v>
      </c>
      <c r="C13" s="29">
        <v>0</v>
      </c>
      <c r="D13" s="30">
        <v>0</v>
      </c>
      <c r="E13" s="12"/>
      <c r="F13" s="11"/>
      <c r="G13" s="11"/>
      <c r="H13" s="11"/>
      <c r="I13" s="11"/>
      <c r="J13" s="11"/>
    </row>
    <row r="14" spans="1:64" ht="16.5">
      <c r="A14" s="91"/>
      <c r="B14" s="41" t="s">
        <v>55</v>
      </c>
      <c r="C14" s="29">
        <v>0</v>
      </c>
      <c r="D14" s="30">
        <v>0</v>
      </c>
      <c r="E14" s="12"/>
      <c r="F14" s="11"/>
      <c r="G14" s="11"/>
      <c r="H14" s="11"/>
      <c r="I14" s="11"/>
      <c r="J14" s="11"/>
    </row>
    <row r="15" spans="1:64" ht="16.5">
      <c r="A15" s="91"/>
      <c r="B15" s="42" t="s">
        <v>62</v>
      </c>
      <c r="C15" s="29">
        <v>7</v>
      </c>
      <c r="D15" s="30">
        <v>43718.82</v>
      </c>
      <c r="E15" s="12"/>
      <c r="F15" s="93" t="s">
        <v>22</v>
      </c>
      <c r="G15" s="93"/>
      <c r="H15" s="93"/>
      <c r="I15" s="93"/>
      <c r="J15" s="93"/>
      <c r="K15" s="93"/>
    </row>
    <row r="16" spans="1:64" ht="16.5">
      <c r="A16" s="91"/>
      <c r="B16" s="13" t="s">
        <v>23</v>
      </c>
      <c r="C16" s="31">
        <f>SUM(C12:C15)</f>
        <v>8</v>
      </c>
      <c r="D16" s="32">
        <f>D12+D13+D14+D15</f>
        <v>44083.06</v>
      </c>
      <c r="E16" s="12"/>
      <c r="F16" s="93"/>
      <c r="G16" s="93"/>
      <c r="H16" s="93"/>
      <c r="I16" s="93"/>
      <c r="J16" s="93"/>
      <c r="K16" s="93"/>
    </row>
    <row r="17" spans="1:11" ht="16.5">
      <c r="A17" s="94" t="s">
        <v>24</v>
      </c>
      <c r="B17" s="42" t="s">
        <v>6</v>
      </c>
      <c r="C17" s="29">
        <v>0</v>
      </c>
      <c r="D17" s="30">
        <v>0</v>
      </c>
      <c r="E17" s="12"/>
      <c r="F17" s="16"/>
      <c r="G17" s="16"/>
      <c r="H17" s="16"/>
      <c r="I17" s="16"/>
      <c r="J17" s="16"/>
      <c r="K17" s="16"/>
    </row>
    <row r="18" spans="1:11" ht="16.5" customHeight="1">
      <c r="A18" s="85"/>
      <c r="B18" s="43" t="s">
        <v>7</v>
      </c>
      <c r="C18" s="29">
        <v>0</v>
      </c>
      <c r="D18" s="30">
        <v>0</v>
      </c>
      <c r="E18" s="12"/>
      <c r="F18" s="11"/>
      <c r="G18" s="11"/>
      <c r="H18" s="11"/>
      <c r="I18" s="11"/>
      <c r="J18" s="11"/>
    </row>
    <row r="19" spans="1:11" ht="16.5" customHeight="1">
      <c r="A19" s="85"/>
      <c r="B19" s="43" t="s">
        <v>55</v>
      </c>
      <c r="C19" s="29">
        <v>0</v>
      </c>
      <c r="D19" s="30">
        <v>0</v>
      </c>
      <c r="E19" s="12"/>
      <c r="F19" s="11"/>
      <c r="G19" s="11"/>
      <c r="H19" s="11"/>
      <c r="I19" s="11"/>
      <c r="J19" s="11"/>
    </row>
    <row r="20" spans="1:11" ht="16.5">
      <c r="A20" s="85"/>
      <c r="B20" s="43" t="s">
        <v>62</v>
      </c>
      <c r="C20" s="29">
        <v>0</v>
      </c>
      <c r="D20" s="30">
        <v>0</v>
      </c>
      <c r="E20" s="12"/>
      <c r="F20" s="83" t="s">
        <v>25</v>
      </c>
      <c r="G20" s="83"/>
      <c r="H20" s="83"/>
      <c r="I20" s="83"/>
      <c r="J20" s="83"/>
      <c r="K20" s="83"/>
    </row>
    <row r="21" spans="1:11" ht="16.5">
      <c r="A21" s="86"/>
      <c r="B21" s="13" t="s">
        <v>26</v>
      </c>
      <c r="C21" s="31">
        <f>SUM(C17:C20)</f>
        <v>0</v>
      </c>
      <c r="D21" s="32">
        <f>D17+D18+D19+D20</f>
        <v>0</v>
      </c>
      <c r="E21" s="11"/>
      <c r="F21" s="83"/>
      <c r="G21" s="83"/>
      <c r="H21" s="83"/>
      <c r="I21" s="83"/>
      <c r="J21" s="83"/>
      <c r="K21" s="83"/>
    </row>
    <row r="22" spans="1:11" ht="16.5">
      <c r="A22" s="91" t="s">
        <v>27</v>
      </c>
      <c r="B22" s="42" t="s">
        <v>6</v>
      </c>
      <c r="C22" s="29">
        <v>0</v>
      </c>
      <c r="D22" s="30">
        <v>0</v>
      </c>
      <c r="E22" s="11"/>
      <c r="F22" s="83"/>
      <c r="G22" s="83"/>
      <c r="H22" s="83"/>
      <c r="I22" s="83"/>
      <c r="J22" s="83"/>
      <c r="K22" s="83"/>
    </row>
    <row r="23" spans="1:11" ht="16.5">
      <c r="A23" s="91"/>
      <c r="B23" s="42" t="s">
        <v>7</v>
      </c>
      <c r="C23" s="29">
        <v>0</v>
      </c>
      <c r="D23" s="30">
        <v>0</v>
      </c>
      <c r="E23" s="11"/>
      <c r="F23" s="83"/>
      <c r="G23" s="83"/>
      <c r="H23" s="83"/>
      <c r="I23" s="83"/>
      <c r="J23" s="83"/>
      <c r="K23" s="83"/>
    </row>
    <row r="24" spans="1:11" ht="16.5">
      <c r="A24" s="91"/>
      <c r="B24" s="42" t="s">
        <v>55</v>
      </c>
      <c r="C24" s="29">
        <v>0</v>
      </c>
      <c r="D24" s="30">
        <v>0</v>
      </c>
      <c r="E24" s="11"/>
      <c r="F24" s="16"/>
      <c r="G24" s="16"/>
      <c r="H24" s="16"/>
      <c r="I24" s="16"/>
      <c r="J24" s="16"/>
      <c r="K24" s="16"/>
    </row>
    <row r="25" spans="1:11" ht="16.5">
      <c r="A25" s="91"/>
      <c r="B25" s="42" t="s">
        <v>62</v>
      </c>
      <c r="C25" s="29">
        <v>0</v>
      </c>
      <c r="D25" s="30">
        <v>0</v>
      </c>
      <c r="E25" s="11"/>
      <c r="F25" s="11"/>
      <c r="G25" s="11"/>
      <c r="H25" s="11"/>
      <c r="I25" s="11"/>
    </row>
    <row r="26" spans="1:11" ht="16.5">
      <c r="A26" s="91"/>
      <c r="B26" s="13" t="s">
        <v>28</v>
      </c>
      <c r="C26" s="31">
        <f>+C22+C23+C24+C25</f>
        <v>0</v>
      </c>
      <c r="D26" s="32">
        <f>+D22+D23+D25</f>
        <v>0</v>
      </c>
      <c r="E26" s="11"/>
      <c r="F26" s="11"/>
      <c r="G26" s="11"/>
      <c r="H26" s="11"/>
      <c r="I26" s="11"/>
    </row>
    <row r="27" spans="1:11" ht="16.5">
      <c r="A27" s="87" t="s">
        <v>21</v>
      </c>
      <c r="B27" s="87"/>
      <c r="C27" s="38">
        <f>+C6+C11+C16+C21+C26</f>
        <v>26</v>
      </c>
      <c r="D27" s="39">
        <f>+D6+D11+D16+D21+D26</f>
        <v>124306.45999999999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17"/>
      <c r="F36" s="88"/>
      <c r="G36" s="88"/>
      <c r="H36" s="88"/>
      <c r="I36" s="88"/>
      <c r="J36" s="88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64" ht="15.75">
      <c r="E37" s="17"/>
      <c r="F37" s="88"/>
      <c r="G37" s="88"/>
      <c r="H37" s="88"/>
      <c r="I37" s="88"/>
      <c r="J37" s="88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</row>
    <row r="38" spans="1:64" ht="15.75">
      <c r="E38" s="17"/>
      <c r="F38" s="88"/>
      <c r="G38" s="88"/>
      <c r="H38" s="88"/>
      <c r="I38" s="88"/>
      <c r="J38" s="88"/>
      <c r="K38" s="16"/>
      <c r="L38" s="16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</row>
    <row r="39" spans="1:64" ht="15.75">
      <c r="A39" s="17"/>
      <c r="B39" s="17"/>
      <c r="C39" s="17"/>
      <c r="D39" s="17"/>
      <c r="F39" s="88"/>
      <c r="G39" s="88"/>
      <c r="H39" s="88"/>
      <c r="I39" s="18"/>
      <c r="J39" s="18"/>
      <c r="K39" s="19"/>
      <c r="L39" s="19"/>
    </row>
    <row r="40" spans="1:64" ht="15.75">
      <c r="A40" s="17"/>
      <c r="B40" s="17"/>
      <c r="C40" s="17"/>
      <c r="D40" s="17"/>
      <c r="F40" s="17"/>
      <c r="G40" s="20"/>
      <c r="H40" s="20"/>
      <c r="I40" s="20"/>
      <c r="J40" s="20"/>
    </row>
    <row r="41" spans="1:64" ht="15.75">
      <c r="A41" s="17"/>
      <c r="B41" s="17"/>
      <c r="C41" s="17"/>
      <c r="D41" s="17"/>
      <c r="F41" s="21"/>
      <c r="G41" s="20"/>
      <c r="H41" s="20"/>
      <c r="I41" s="20"/>
      <c r="J41" s="20"/>
    </row>
    <row r="42" spans="1:64" ht="15.75">
      <c r="F42" s="17"/>
      <c r="G42" s="20"/>
      <c r="H42" s="20"/>
      <c r="I42" s="17"/>
      <c r="J42" s="17"/>
    </row>
  </sheetData>
  <mergeCells count="25">
    <mergeCell ref="F38:F39"/>
    <mergeCell ref="G38:G39"/>
    <mergeCell ref="H38:H39"/>
    <mergeCell ref="I38:J38"/>
    <mergeCell ref="A17:A21"/>
    <mergeCell ref="A12:A16"/>
    <mergeCell ref="F15:K16"/>
    <mergeCell ref="A27:B27"/>
    <mergeCell ref="F36:J36"/>
    <mergeCell ref="F37:J37"/>
    <mergeCell ref="F20:K23"/>
    <mergeCell ref="A22:A26"/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2025_2T_Dades Estadistiques_v</vt:lpstr>
      <vt:lpstr>2025_2T_Datos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2021-11-02T14:58:18Z</dcterms:created>
  <dcterms:modified xsi:type="dcterms:W3CDTF">2025-07-30T11:38:24Z</dcterms:modified>
</cp:coreProperties>
</file>